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ocuments\GERMAN PREVE 2022\PREVENCION\kawak\CUARTO TRIMESTRE\"/>
    </mc:Choice>
  </mc:AlternateContent>
  <bookViews>
    <workbookView xWindow="0" yWindow="0" windowWidth="23040" windowHeight="8064"/>
  </bookViews>
  <sheets>
    <sheet name="PREVENCION 202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7" i="1" l="1"/>
  <c r="S8" i="1"/>
  <c r="S9" i="1"/>
  <c r="S11" i="1"/>
  <c r="S13" i="1"/>
  <c r="S14" i="1"/>
  <c r="S15" i="1"/>
  <c r="S16" i="1"/>
  <c r="S17" i="1"/>
  <c r="S18" i="1"/>
  <c r="S19" i="1"/>
  <c r="S20" i="1"/>
  <c r="S21" i="1"/>
  <c r="S22" i="1"/>
  <c r="S23" i="1"/>
  <c r="S24" i="1"/>
  <c r="S25" i="1"/>
  <c r="S26" i="1"/>
  <c r="S27" i="1"/>
  <c r="S28" i="1"/>
  <c r="S29" i="1"/>
  <c r="S30" i="1"/>
  <c r="S33" i="1"/>
  <c r="R6" i="1"/>
  <c r="R7" i="1"/>
  <c r="R8" i="1"/>
  <c r="R9" i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31" i="1"/>
  <c r="R32" i="1"/>
  <c r="R33" i="1"/>
  <c r="R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S31" i="1" s="1"/>
  <c r="H32" i="1"/>
  <c r="S32" i="1" s="1"/>
  <c r="H33" i="1"/>
  <c r="H5" i="1"/>
  <c r="F34" i="1"/>
  <c r="E34" i="1"/>
  <c r="G18" i="1"/>
  <c r="G11" i="1"/>
  <c r="G34" i="1" l="1"/>
  <c r="G35" i="1" s="1"/>
  <c r="Q34" i="1"/>
  <c r="Q35" i="1" s="1"/>
  <c r="N34" i="1"/>
  <c r="N35" i="1" s="1"/>
  <c r="P34" i="1"/>
  <c r="O34" i="1"/>
  <c r="M34" i="1"/>
  <c r="L34" i="1"/>
  <c r="J34" i="1"/>
  <c r="I34" i="1"/>
  <c r="K33" i="1"/>
  <c r="K32" i="1"/>
  <c r="K31" i="1"/>
  <c r="K30" i="1"/>
  <c r="K27" i="1"/>
  <c r="K24" i="1"/>
  <c r="K21" i="1"/>
  <c r="K20" i="1"/>
  <c r="K18" i="1"/>
  <c r="K14" i="1"/>
  <c r="K13" i="1"/>
  <c r="K12" i="1"/>
  <c r="K11" i="1"/>
  <c r="K8" i="1"/>
  <c r="K6" i="1"/>
  <c r="K5" i="1"/>
  <c r="K34" i="1" l="1"/>
  <c r="K35" i="1" s="1"/>
  <c r="C34" i="1" l="1"/>
  <c r="B34" i="1"/>
  <c r="D29" i="1"/>
  <c r="D26" i="1"/>
  <c r="D24" i="1"/>
  <c r="D21" i="1"/>
  <c r="D18" i="1"/>
  <c r="D14" i="1"/>
  <c r="D13" i="1"/>
  <c r="D12" i="1"/>
  <c r="D9" i="1"/>
  <c r="D6" i="1"/>
  <c r="D5" i="1"/>
  <c r="D34" i="1" l="1"/>
  <c r="D35" i="1" s="1"/>
</calcChain>
</file>

<file path=xl/sharedStrings.xml><?xml version="1.0" encoding="utf-8"?>
<sst xmlns="http://schemas.openxmlformats.org/spreadsheetml/2006/main" count="90" uniqueCount="46">
  <si>
    <t>SECCIONAL</t>
  </si>
  <si>
    <t>% AVANCE</t>
  </si>
  <si>
    <t>AMAZONAS</t>
  </si>
  <si>
    <t>ANTIOQUIA</t>
  </si>
  <si>
    <t>ARAUCA</t>
  </si>
  <si>
    <t>ATLANTICO</t>
  </si>
  <si>
    <t>BOGOTA</t>
  </si>
  <si>
    <t>BOLIVAR</t>
  </si>
  <si>
    <t>BOYACA</t>
  </si>
  <si>
    <t>CALDAS</t>
  </si>
  <si>
    <t>CAQUETA</t>
  </si>
  <si>
    <t>CASANARE</t>
  </si>
  <si>
    <t>CAUCA</t>
  </si>
  <si>
    <t>CESAR</t>
  </si>
  <si>
    <t>CHOCO</t>
  </si>
  <si>
    <t>CORDOBA</t>
  </si>
  <si>
    <t>CUNDINAMAR</t>
  </si>
  <si>
    <t>GUAJIRA</t>
  </si>
  <si>
    <t>HUILA</t>
  </si>
  <si>
    <t>MAGDALENA</t>
  </si>
  <si>
    <t>META</t>
  </si>
  <si>
    <t>NARIÑO</t>
  </si>
  <si>
    <t>N SANTANDER</t>
  </si>
  <si>
    <t>PUTUMAYO</t>
  </si>
  <si>
    <t>QUINDIO</t>
  </si>
  <si>
    <t>RISARALDA</t>
  </si>
  <si>
    <t>SAN ANDRES</t>
  </si>
  <si>
    <t>SANTANDER</t>
  </si>
  <si>
    <t>SUCRE</t>
  </si>
  <si>
    <t>TOLIMA</t>
  </si>
  <si>
    <t>VALLE</t>
  </si>
  <si>
    <t>TOTAL</t>
  </si>
  <si>
    <t>PROMEDIO</t>
  </si>
  <si>
    <t>INFORME 01 ENERO A 31 DICIEMBRE 2022</t>
  </si>
  <si>
    <t>Programadas</t>
  </si>
  <si>
    <t>Ejecutadas</t>
  </si>
  <si>
    <t>Difusión medios masivos</t>
  </si>
  <si>
    <t>Simulacros</t>
  </si>
  <si>
    <t>Simulaciones</t>
  </si>
  <si>
    <t xml:space="preserve">Observadores comunitarios </t>
  </si>
  <si>
    <t xml:space="preserve">Planes familiares </t>
  </si>
  <si>
    <t xml:space="preserve">Porcentaje de cumplimiento </t>
  </si>
  <si>
    <t>%</t>
  </si>
  <si>
    <t>Porcentaje de cumplimiento Prevención 2022</t>
  </si>
  <si>
    <t>COMPONENTE INFORMATIVO</t>
  </si>
  <si>
    <t>COMPONENTE SOCIO ORGANIZATIVO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</si>
</sst>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#,##0.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9"/>
      <color theme="1"/>
      <name val="Arial"/>
      <family val="2"/>
    </font>
    <font>
      <b/>
      <sz val="9"/>
      <name val="Arial"/>
      <family val="2"/>
    </font>
    <font>
      <b/>
      <sz val="10"/>
      <color theme="1"/>
      <name val="Arial"/>
      <family val="2"/>
    </font>
    <font>
      <b/>
      <sz val="10"/>
      <color indexed="8"/>
      <name val="Arial"/>
      <family val="2"/>
    </font>
    <font>
      <b/>
      <sz val="10"/>
      <name val="Arial"/>
      <family val="2"/>
    </font>
    <font>
      <b/>
      <sz val="11"/>
      <color indexed="8"/>
      <name val="Calibri"/>
      <family val="2"/>
    </font>
    <font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indexed="8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92D050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11"/>
      </left>
      <right style="thin">
        <color indexed="11"/>
      </right>
      <top style="thin">
        <color indexed="11"/>
      </top>
      <bottom style="thin">
        <color indexed="11"/>
      </bottom>
      <diagonal/>
    </border>
    <border>
      <left style="thin">
        <color indexed="11"/>
      </left>
      <right/>
      <top style="thin">
        <color indexed="11"/>
      </top>
      <bottom style="thin">
        <color indexed="11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11"/>
      </right>
      <top style="thin">
        <color indexed="11"/>
      </top>
      <bottom style="thin">
        <color indexed="11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1" fillId="0" borderId="0"/>
  </cellStyleXfs>
  <cellXfs count="94">
    <xf numFmtId="0" fontId="0" fillId="0" borderId="0" xfId="0"/>
    <xf numFmtId="0" fontId="0" fillId="2" borderId="0" xfId="0" applyFill="1"/>
    <xf numFmtId="164" fontId="0" fillId="0" borderId="0" xfId="0" applyNumberFormat="1"/>
    <xf numFmtId="0" fontId="0" fillId="0" borderId="0" xfId="0" applyFill="1"/>
    <xf numFmtId="0" fontId="0" fillId="0" borderId="0" xfId="0" applyFill="1" applyAlignment="1">
      <alignment horizontal="center" vertical="center"/>
    </xf>
    <xf numFmtId="0" fontId="0" fillId="0" borderId="1" xfId="0" applyBorder="1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 applyProtection="1">
      <alignment horizontal="center" vertical="center"/>
    </xf>
    <xf numFmtId="0" fontId="0" fillId="0" borderId="1" xfId="0" applyFill="1" applyBorder="1" applyAlignment="1" applyProtection="1">
      <alignment horizontal="center" vertical="center"/>
    </xf>
    <xf numFmtId="0" fontId="10" fillId="0" borderId="0" xfId="0" applyFont="1" applyFill="1"/>
    <xf numFmtId="0" fontId="0" fillId="0" borderId="2" xfId="0" applyFill="1" applyBorder="1" applyAlignment="1" applyProtection="1">
      <alignment horizontal="center" vertical="center"/>
    </xf>
    <xf numFmtId="0" fontId="10" fillId="0" borderId="9" xfId="0" applyFont="1" applyFill="1" applyBorder="1" applyAlignment="1" applyProtection="1">
      <alignment horizontal="center" vertical="center"/>
    </xf>
    <xf numFmtId="0" fontId="10" fillId="0" borderId="1" xfId="0" applyFont="1" applyFill="1" applyBorder="1" applyAlignment="1" applyProtection="1">
      <alignment horizontal="center" vertical="center"/>
    </xf>
    <xf numFmtId="0" fontId="0" fillId="0" borderId="9" xfId="0" applyFill="1" applyBorder="1" applyAlignment="1" applyProtection="1">
      <alignment horizontal="center" vertical="center"/>
    </xf>
    <xf numFmtId="0" fontId="0" fillId="2" borderId="1" xfId="0" applyFill="1" applyBorder="1" applyAlignment="1" applyProtection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0" borderId="0" xfId="0" applyFont="1" applyAlignment="1">
      <alignment horizontal="left"/>
    </xf>
    <xf numFmtId="0" fontId="6" fillId="0" borderId="1" xfId="0" applyFont="1" applyFill="1" applyBorder="1" applyAlignment="1">
      <alignment horizontal="left" vertical="center"/>
    </xf>
    <xf numFmtId="0" fontId="8" fillId="0" borderId="1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/>
    </xf>
    <xf numFmtId="0" fontId="2" fillId="4" borderId="1" xfId="0" applyFont="1" applyFill="1" applyBorder="1" applyAlignment="1">
      <alignment horizontal="center" wrapText="1"/>
    </xf>
    <xf numFmtId="0" fontId="4" fillId="4" borderId="1" xfId="0" applyFont="1" applyFill="1" applyBorder="1" applyAlignment="1">
      <alignment horizontal="center" vertical="center" wrapText="1"/>
    </xf>
    <xf numFmtId="0" fontId="9" fillId="6" borderId="1" xfId="0" applyFont="1" applyFill="1" applyBorder="1" applyAlignment="1" applyProtection="1">
      <alignment horizontal="center" vertical="center"/>
    </xf>
    <xf numFmtId="164" fontId="5" fillId="6" borderId="1" xfId="0" applyNumberFormat="1" applyFont="1" applyFill="1" applyBorder="1" applyAlignment="1">
      <alignment horizontal="center" vertical="center" wrapText="1"/>
    </xf>
    <xf numFmtId="165" fontId="0" fillId="0" borderId="0" xfId="0" applyNumberFormat="1"/>
    <xf numFmtId="165" fontId="5" fillId="6" borderId="3" xfId="0" applyNumberFormat="1" applyFont="1" applyFill="1" applyBorder="1" applyAlignment="1">
      <alignment horizontal="center" vertical="center" wrapText="1"/>
    </xf>
    <xf numFmtId="165" fontId="0" fillId="0" borderId="1" xfId="0" applyNumberFormat="1" applyFill="1" applyBorder="1" applyAlignment="1" applyProtection="1">
      <alignment horizontal="center" vertical="center"/>
    </xf>
    <xf numFmtId="165" fontId="0" fillId="0" borderId="2" xfId="0" applyNumberFormat="1" applyFill="1" applyBorder="1" applyAlignment="1" applyProtection="1">
      <alignment horizontal="center" vertical="center"/>
    </xf>
    <xf numFmtId="165" fontId="10" fillId="0" borderId="10" xfId="0" applyNumberFormat="1" applyFont="1" applyFill="1" applyBorder="1" applyAlignment="1" applyProtection="1">
      <alignment horizontal="center" vertical="center"/>
    </xf>
    <xf numFmtId="165" fontId="0" fillId="0" borderId="10" xfId="0" applyNumberFormat="1" applyFill="1" applyBorder="1" applyAlignment="1" applyProtection="1">
      <alignment horizontal="center" vertical="center"/>
    </xf>
    <xf numFmtId="165" fontId="0" fillId="3" borderId="2" xfId="0" applyNumberFormat="1" applyFill="1" applyBorder="1" applyAlignment="1" applyProtection="1">
      <alignment horizontal="center" vertical="center"/>
    </xf>
    <xf numFmtId="165" fontId="0" fillId="3" borderId="1" xfId="0" applyNumberFormat="1" applyFill="1" applyBorder="1" applyAlignment="1" applyProtection="1">
      <alignment horizontal="center" vertical="center"/>
    </xf>
    <xf numFmtId="165" fontId="0" fillId="0" borderId="0" xfId="0" applyNumberFormat="1" applyAlignment="1">
      <alignment horizontal="center" vertical="center"/>
    </xf>
    <xf numFmtId="165" fontId="10" fillId="0" borderId="1" xfId="0" applyNumberFormat="1" applyFont="1" applyFill="1" applyBorder="1" applyAlignment="1" applyProtection="1">
      <alignment horizontal="center" vertical="center"/>
    </xf>
    <xf numFmtId="165" fontId="0" fillId="0" borderId="1" xfId="1" applyNumberFormat="1" applyFont="1" applyFill="1" applyBorder="1" applyAlignment="1" applyProtection="1">
      <alignment horizontal="center" vertical="center"/>
    </xf>
    <xf numFmtId="165" fontId="10" fillId="3" borderId="1" xfId="0" applyNumberFormat="1" applyFont="1" applyFill="1" applyBorder="1" applyAlignment="1" applyProtection="1">
      <alignment horizontal="center" vertical="center"/>
    </xf>
    <xf numFmtId="165" fontId="10" fillId="3" borderId="5" xfId="0" applyNumberFormat="1" applyFont="1" applyFill="1" applyBorder="1" applyAlignment="1" applyProtection="1">
      <alignment horizontal="center" vertical="center"/>
    </xf>
    <xf numFmtId="165" fontId="5" fillId="6" borderId="1" xfId="0" applyNumberFormat="1" applyFont="1" applyFill="1" applyBorder="1" applyAlignment="1">
      <alignment horizontal="center" vertical="center" wrapText="1"/>
    </xf>
    <xf numFmtId="165" fontId="0" fillId="0" borderId="1" xfId="0" applyNumberFormat="1" applyBorder="1" applyAlignment="1">
      <alignment horizontal="center" vertical="center"/>
    </xf>
    <xf numFmtId="164" fontId="2" fillId="0" borderId="11" xfId="0" applyNumberFormat="1" applyFont="1" applyFill="1" applyBorder="1" applyAlignment="1">
      <alignment horizontal="center" vertical="center"/>
    </xf>
    <xf numFmtId="0" fontId="9" fillId="6" borderId="4" xfId="0" applyFont="1" applyFill="1" applyBorder="1" applyAlignment="1" applyProtection="1">
      <alignment horizontal="center" vertical="center"/>
    </xf>
    <xf numFmtId="165" fontId="5" fillId="6" borderId="8" xfId="0" applyNumberFormat="1" applyFont="1" applyFill="1" applyBorder="1" applyAlignment="1">
      <alignment horizontal="center" vertical="center" wrapText="1"/>
    </xf>
    <xf numFmtId="0" fontId="9" fillId="6" borderId="6" xfId="0" applyFont="1" applyFill="1" applyBorder="1" applyAlignment="1" applyProtection="1">
      <alignment horizontal="center" vertical="center"/>
    </xf>
    <xf numFmtId="165" fontId="5" fillId="6" borderId="4" xfId="0" applyNumberFormat="1" applyFont="1" applyFill="1" applyBorder="1" applyAlignment="1">
      <alignment horizontal="center" vertical="center" wrapText="1"/>
    </xf>
    <xf numFmtId="165" fontId="4" fillId="5" borderId="19" xfId="0" applyNumberFormat="1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left" vertical="center"/>
    </xf>
    <xf numFmtId="0" fontId="8" fillId="0" borderId="2" xfId="0" applyFont="1" applyFill="1" applyBorder="1" applyAlignment="1">
      <alignment horizontal="left" vertical="center"/>
    </xf>
    <xf numFmtId="0" fontId="6" fillId="2" borderId="2" xfId="0" applyFont="1" applyFill="1" applyBorder="1" applyAlignment="1">
      <alignment horizontal="left" vertical="center"/>
    </xf>
    <xf numFmtId="0" fontId="6" fillId="0" borderId="2" xfId="0" applyFont="1" applyBorder="1" applyAlignment="1">
      <alignment horizontal="left" vertical="center"/>
    </xf>
    <xf numFmtId="0" fontId="7" fillId="0" borderId="2" xfId="2" applyFont="1" applyBorder="1" applyAlignment="1" applyProtection="1">
      <alignment horizontal="left" vertical="center"/>
    </xf>
    <xf numFmtId="0" fontId="9" fillId="6" borderId="20" xfId="0" applyFont="1" applyFill="1" applyBorder="1" applyAlignment="1" applyProtection="1">
      <alignment horizontal="center" vertical="center"/>
    </xf>
    <xf numFmtId="165" fontId="5" fillId="6" borderId="21" xfId="0" applyNumberFormat="1" applyFont="1" applyFill="1" applyBorder="1" applyAlignment="1">
      <alignment horizontal="center" vertical="center" wrapText="1"/>
    </xf>
    <xf numFmtId="0" fontId="0" fillId="0" borderId="22" xfId="0" applyFill="1" applyBorder="1" applyAlignment="1" applyProtection="1">
      <alignment horizontal="center" vertical="center"/>
    </xf>
    <xf numFmtId="165" fontId="0" fillId="0" borderId="23" xfId="0" applyNumberFormat="1" applyFill="1" applyBorder="1" applyAlignment="1" applyProtection="1">
      <alignment horizontal="center" vertical="center"/>
    </xf>
    <xf numFmtId="0" fontId="10" fillId="0" borderId="24" xfId="0" applyFont="1" applyFill="1" applyBorder="1" applyAlignment="1" applyProtection="1">
      <alignment horizontal="center" vertical="center"/>
    </xf>
    <xf numFmtId="0" fontId="0" fillId="0" borderId="24" xfId="0" applyFill="1" applyBorder="1" applyAlignment="1" applyProtection="1">
      <alignment horizontal="center" vertical="center"/>
    </xf>
    <xf numFmtId="0" fontId="0" fillId="3" borderId="22" xfId="0" applyFill="1" applyBorder="1" applyAlignment="1" applyProtection="1">
      <alignment horizontal="center" vertical="center"/>
    </xf>
    <xf numFmtId="4" fontId="8" fillId="0" borderId="25" xfId="0" applyNumberFormat="1" applyFont="1" applyBorder="1" applyAlignment="1">
      <alignment horizontal="center" vertical="center"/>
    </xf>
    <xf numFmtId="4" fontId="8" fillId="2" borderId="26" xfId="0" applyNumberFormat="1" applyFont="1" applyFill="1" applyBorder="1" applyAlignment="1">
      <alignment horizontal="center" vertical="center"/>
    </xf>
    <xf numFmtId="165" fontId="2" fillId="3" borderId="18" xfId="0" applyNumberFormat="1" applyFont="1" applyFill="1" applyBorder="1" applyAlignment="1" applyProtection="1">
      <alignment horizontal="center" vertical="center"/>
    </xf>
    <xf numFmtId="0" fontId="2" fillId="0" borderId="18" xfId="0" applyFont="1" applyBorder="1" applyAlignment="1">
      <alignment horizontal="center" vertical="center"/>
    </xf>
    <xf numFmtId="165" fontId="2" fillId="0" borderId="18" xfId="0" applyNumberFormat="1" applyFont="1" applyBorder="1" applyAlignment="1">
      <alignment horizontal="center" vertical="center"/>
    </xf>
    <xf numFmtId="165" fontId="2" fillId="0" borderId="19" xfId="0" applyNumberFormat="1" applyFont="1" applyBorder="1" applyAlignment="1">
      <alignment horizontal="center" vertical="center"/>
    </xf>
    <xf numFmtId="0" fontId="0" fillId="7" borderId="27" xfId="0" applyFill="1" applyBorder="1" applyAlignment="1">
      <alignment horizontal="center"/>
    </xf>
    <xf numFmtId="0" fontId="4" fillId="7" borderId="23" xfId="0" applyFont="1" applyFill="1" applyBorder="1" applyAlignment="1" applyProtection="1">
      <alignment horizontal="center" vertical="center"/>
    </xf>
    <xf numFmtId="0" fontId="9" fillId="6" borderId="22" xfId="0" applyFont="1" applyFill="1" applyBorder="1" applyAlignment="1" applyProtection="1">
      <alignment horizontal="center" vertical="center"/>
    </xf>
    <xf numFmtId="164" fontId="5" fillId="6" borderId="23" xfId="0" applyNumberFormat="1" applyFont="1" applyFill="1" applyBorder="1" applyAlignment="1">
      <alignment horizontal="center" vertical="center" wrapText="1"/>
    </xf>
    <xf numFmtId="0" fontId="10" fillId="0" borderId="22" xfId="0" applyFont="1" applyFill="1" applyBorder="1" applyAlignment="1" applyProtection="1">
      <alignment horizontal="center" vertical="center"/>
    </xf>
    <xf numFmtId="0" fontId="9" fillId="2" borderId="28" xfId="0" applyFont="1" applyFill="1" applyBorder="1" applyAlignment="1" applyProtection="1">
      <alignment horizontal="center" vertical="center"/>
    </xf>
    <xf numFmtId="0" fontId="9" fillId="0" borderId="29" xfId="0" applyFont="1" applyFill="1" applyBorder="1" applyAlignment="1" applyProtection="1">
      <alignment horizontal="center" vertical="center"/>
    </xf>
    <xf numFmtId="0" fontId="2" fillId="0" borderId="19" xfId="0" applyFont="1" applyBorder="1" applyAlignment="1">
      <alignment horizontal="center" vertical="center"/>
    </xf>
    <xf numFmtId="164" fontId="2" fillId="6" borderId="32" xfId="0" applyNumberFormat="1" applyFont="1" applyFill="1" applyBorder="1" applyAlignment="1">
      <alignment horizontal="center"/>
    </xf>
    <xf numFmtId="164" fontId="0" fillId="0" borderId="32" xfId="0" applyNumberFormat="1" applyFill="1" applyBorder="1" applyAlignment="1">
      <alignment horizontal="center" vertical="center"/>
    </xf>
    <xf numFmtId="164" fontId="0" fillId="0" borderId="33" xfId="0" applyNumberFormat="1" applyFill="1" applyBorder="1" applyAlignment="1">
      <alignment horizontal="center" vertical="center"/>
    </xf>
    <xf numFmtId="0" fontId="4" fillId="4" borderId="0" xfId="0" applyFont="1" applyFill="1" applyBorder="1" applyAlignment="1">
      <alignment vertical="center" wrapText="1"/>
    </xf>
    <xf numFmtId="0" fontId="4" fillId="4" borderId="7" xfId="0" applyFont="1" applyFill="1" applyBorder="1" applyAlignment="1">
      <alignment vertical="center" wrapText="1"/>
    </xf>
    <xf numFmtId="0" fontId="4" fillId="7" borderId="1" xfId="0" applyFont="1" applyFill="1" applyBorder="1" applyAlignment="1" applyProtection="1">
      <alignment horizontal="center" vertical="center"/>
    </xf>
    <xf numFmtId="164" fontId="2" fillId="4" borderId="30" xfId="0" applyNumberFormat="1" applyFont="1" applyFill="1" applyBorder="1" applyAlignment="1">
      <alignment horizontal="center" vertical="center" wrapText="1"/>
    </xf>
    <xf numFmtId="164" fontId="2" fillId="4" borderId="31" xfId="0" applyNumberFormat="1" applyFont="1" applyFill="1" applyBorder="1" applyAlignment="1">
      <alignment horizontal="center" vertical="center" wrapText="1"/>
    </xf>
    <xf numFmtId="0" fontId="4" fillId="5" borderId="18" xfId="0" applyFont="1" applyFill="1" applyBorder="1" applyAlignment="1">
      <alignment horizontal="center" vertical="center"/>
    </xf>
    <xf numFmtId="0" fontId="0" fillId="5" borderId="12" xfId="0" applyFill="1" applyBorder="1" applyAlignment="1">
      <alignment horizontal="center"/>
    </xf>
    <xf numFmtId="0" fontId="0" fillId="5" borderId="13" xfId="0" applyFill="1" applyBorder="1" applyAlignment="1">
      <alignment horizontal="center"/>
    </xf>
    <xf numFmtId="0" fontId="0" fillId="5" borderId="14" xfId="0" applyFill="1" applyBorder="1" applyAlignment="1">
      <alignment horizontal="center"/>
    </xf>
    <xf numFmtId="0" fontId="0" fillId="7" borderId="12" xfId="0" applyFill="1" applyBorder="1" applyAlignment="1">
      <alignment horizontal="center"/>
    </xf>
    <xf numFmtId="0" fontId="0" fillId="7" borderId="13" xfId="0" applyFill="1" applyBorder="1" applyAlignment="1">
      <alignment horizontal="center"/>
    </xf>
    <xf numFmtId="0" fontId="4" fillId="7" borderId="22" xfId="0" applyFont="1" applyFill="1" applyBorder="1" applyAlignment="1">
      <alignment horizontal="center" vertical="center"/>
    </xf>
    <xf numFmtId="0" fontId="4" fillId="7" borderId="1" xfId="0" applyFont="1" applyFill="1" applyBorder="1" applyAlignment="1">
      <alignment horizontal="center" vertical="center"/>
    </xf>
    <xf numFmtId="0" fontId="5" fillId="5" borderId="15" xfId="0" applyFont="1" applyFill="1" applyBorder="1" applyAlignment="1">
      <alignment horizontal="center" vertical="center" wrapText="1"/>
    </xf>
    <xf numFmtId="0" fontId="5" fillId="5" borderId="16" xfId="0" applyFont="1" applyFill="1" applyBorder="1" applyAlignment="1">
      <alignment horizontal="center" vertical="center" wrapText="1"/>
    </xf>
    <xf numFmtId="0" fontId="5" fillId="5" borderId="17" xfId="0" applyFont="1" applyFill="1" applyBorder="1" applyAlignment="1">
      <alignment horizontal="center" vertical="center" wrapText="1"/>
    </xf>
  </cellXfs>
  <cellStyles count="3">
    <cellStyle name="Normal" xfId="0" builtinId="0"/>
    <cellStyle name="Normal 2" xfId="2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'PREVENCION 2022'!$C$38</c:f>
              <c:strCache>
                <c:ptCount val="1"/>
                <c:pt idx="0">
                  <c:v>Porcentaje de cumplimiento Prevención 2022</c:v>
                </c:pt>
              </c:strCache>
            </c:strRef>
          </c:tx>
          <c:spPr>
            <a:solidFill>
              <a:srgbClr val="92D050"/>
            </a:soli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invertIfNegative val="0"/>
          <c:dPt>
            <c:idx val="19"/>
            <c:invertIfNegative val="0"/>
            <c:bubble3D val="0"/>
            <c:spPr>
              <a:solidFill>
                <a:srgbClr val="FFFF00"/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1-36CD-4D48-9D3E-B8FD8C7F1846}"/>
              </c:ext>
            </c:extLst>
          </c:dPt>
          <c:dPt>
            <c:idx val="20"/>
            <c:invertIfNegative val="0"/>
            <c:bubble3D val="0"/>
            <c:spPr>
              <a:solidFill>
                <a:srgbClr val="FFFF00"/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6-0FDE-4389-A715-89176AD08B00}"/>
              </c:ext>
            </c:extLst>
          </c:dPt>
          <c:dPt>
            <c:idx val="21"/>
            <c:invertIfNegative val="0"/>
            <c:bubble3D val="0"/>
            <c:spPr>
              <a:solidFill>
                <a:srgbClr val="FFFF00"/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B-0FDE-4389-A715-89176AD08B00}"/>
              </c:ext>
            </c:extLst>
          </c:dPt>
          <c:dPt>
            <c:idx val="22"/>
            <c:invertIfNegative val="0"/>
            <c:bubble3D val="0"/>
            <c:spPr>
              <a:solidFill>
                <a:srgbClr val="FFFF00"/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10-0FDE-4389-A715-89176AD08B00}"/>
              </c:ext>
            </c:extLst>
          </c:dPt>
          <c:dPt>
            <c:idx val="23"/>
            <c:invertIfNegative val="0"/>
            <c:bubble3D val="0"/>
            <c:spPr>
              <a:solidFill>
                <a:srgbClr val="FFFF00"/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17-0FDE-4389-A715-89176AD08B00}"/>
              </c:ext>
            </c:extLst>
          </c:dPt>
          <c:dPt>
            <c:idx val="24"/>
            <c:invertIfNegative val="0"/>
            <c:bubble3D val="0"/>
            <c:spPr>
              <a:solidFill>
                <a:srgbClr val="FFFF00"/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1D-0FDE-4389-A715-89176AD08B00}"/>
              </c:ext>
            </c:extLst>
          </c:dPt>
          <c:dPt>
            <c:idx val="25"/>
            <c:invertIfNegative val="0"/>
            <c:bubble3D val="0"/>
            <c:spPr>
              <a:solidFill>
                <a:srgbClr val="FFFF00"/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23-0FDE-4389-A715-89176AD08B00}"/>
              </c:ext>
            </c:extLst>
          </c:dPt>
          <c:dPt>
            <c:idx val="26"/>
            <c:invertIfNegative val="0"/>
            <c:bubble3D val="0"/>
            <c:spPr>
              <a:solidFill>
                <a:srgbClr val="FFFF00"/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27-0FDE-4389-A715-89176AD08B00}"/>
              </c:ext>
            </c:extLst>
          </c:dPt>
          <c:dPt>
            <c:idx val="27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2B-0FDE-4389-A715-89176AD08B00}"/>
              </c:ext>
            </c:extLst>
          </c:dPt>
          <c:dPt>
            <c:idx val="28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31-0FDE-4389-A715-89176AD08B00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'PREVENCION 2022'!$B$40:$B$68</c:f>
              <c:strCache>
                <c:ptCount val="29"/>
                <c:pt idx="0">
                  <c:v>ANTIOQUIA</c:v>
                </c:pt>
                <c:pt idx="1">
                  <c:v>ATLANTICO</c:v>
                </c:pt>
                <c:pt idx="2">
                  <c:v>BOGOTA</c:v>
                </c:pt>
                <c:pt idx="3">
                  <c:v>BOYACA</c:v>
                </c:pt>
                <c:pt idx="4">
                  <c:v>CAQUETA</c:v>
                </c:pt>
                <c:pt idx="5">
                  <c:v>CAUCA</c:v>
                </c:pt>
                <c:pt idx="6">
                  <c:v>CESAR</c:v>
                </c:pt>
                <c:pt idx="7">
                  <c:v>CHOCO</c:v>
                </c:pt>
                <c:pt idx="8">
                  <c:v>CORDOBA</c:v>
                </c:pt>
                <c:pt idx="9">
                  <c:v>CUNDINAMAR</c:v>
                </c:pt>
                <c:pt idx="10">
                  <c:v>GUAJIRA</c:v>
                </c:pt>
                <c:pt idx="11">
                  <c:v>MAGDALENA</c:v>
                </c:pt>
                <c:pt idx="12">
                  <c:v>META</c:v>
                </c:pt>
                <c:pt idx="13">
                  <c:v>N SANTANDER</c:v>
                </c:pt>
                <c:pt idx="14">
                  <c:v>NARIÑO</c:v>
                </c:pt>
                <c:pt idx="15">
                  <c:v>QUINDIO</c:v>
                </c:pt>
                <c:pt idx="16">
                  <c:v>RISARALDA</c:v>
                </c:pt>
                <c:pt idx="17">
                  <c:v>SANTANDER</c:v>
                </c:pt>
                <c:pt idx="18">
                  <c:v>VALLE</c:v>
                </c:pt>
                <c:pt idx="19">
                  <c:v>HUILA</c:v>
                </c:pt>
                <c:pt idx="20">
                  <c:v>AMAZONAS</c:v>
                </c:pt>
                <c:pt idx="21">
                  <c:v>PUTUMAYO</c:v>
                </c:pt>
                <c:pt idx="22">
                  <c:v>TOLIMA</c:v>
                </c:pt>
                <c:pt idx="23">
                  <c:v>SUCRE</c:v>
                </c:pt>
                <c:pt idx="24">
                  <c:v>ARAUCA</c:v>
                </c:pt>
                <c:pt idx="25">
                  <c:v>CALDAS</c:v>
                </c:pt>
                <c:pt idx="26">
                  <c:v>BOLIVAR</c:v>
                </c:pt>
                <c:pt idx="27">
                  <c:v>SAN ANDRES</c:v>
                </c:pt>
                <c:pt idx="28">
                  <c:v>CASANARE</c:v>
                </c:pt>
              </c:strCache>
            </c:strRef>
          </c:cat>
          <c:val>
            <c:numRef>
              <c:f>'PREVENCION 2022'!$C$40:$C$68</c:f>
              <c:numCache>
                <c:formatCode>General</c:formatCode>
                <c:ptCount val="29"/>
                <c:pt idx="0">
                  <c:v>100</c:v>
                </c:pt>
                <c:pt idx="1">
                  <c:v>100</c:v>
                </c:pt>
                <c:pt idx="2">
                  <c:v>100</c:v>
                </c:pt>
                <c:pt idx="3">
                  <c:v>100</c:v>
                </c:pt>
                <c:pt idx="4">
                  <c:v>100</c:v>
                </c:pt>
                <c:pt idx="5">
                  <c:v>100</c:v>
                </c:pt>
                <c:pt idx="6">
                  <c:v>100</c:v>
                </c:pt>
                <c:pt idx="7">
                  <c:v>100</c:v>
                </c:pt>
                <c:pt idx="8">
                  <c:v>100</c:v>
                </c:pt>
                <c:pt idx="9">
                  <c:v>100</c:v>
                </c:pt>
                <c:pt idx="10">
                  <c:v>100</c:v>
                </c:pt>
                <c:pt idx="11">
                  <c:v>100</c:v>
                </c:pt>
                <c:pt idx="12">
                  <c:v>100</c:v>
                </c:pt>
                <c:pt idx="13">
                  <c:v>100</c:v>
                </c:pt>
                <c:pt idx="14">
                  <c:v>100</c:v>
                </c:pt>
                <c:pt idx="15">
                  <c:v>100</c:v>
                </c:pt>
                <c:pt idx="16">
                  <c:v>100</c:v>
                </c:pt>
                <c:pt idx="17">
                  <c:v>100</c:v>
                </c:pt>
                <c:pt idx="18">
                  <c:v>100</c:v>
                </c:pt>
                <c:pt idx="19">
                  <c:v>97</c:v>
                </c:pt>
                <c:pt idx="20">
                  <c:v>94.5</c:v>
                </c:pt>
                <c:pt idx="21">
                  <c:v>94.4</c:v>
                </c:pt>
                <c:pt idx="22">
                  <c:v>92.9</c:v>
                </c:pt>
                <c:pt idx="23">
                  <c:v>92.9</c:v>
                </c:pt>
                <c:pt idx="24">
                  <c:v>92.7</c:v>
                </c:pt>
                <c:pt idx="25">
                  <c:v>86.8</c:v>
                </c:pt>
                <c:pt idx="26">
                  <c:v>80.900000000000006</c:v>
                </c:pt>
                <c:pt idx="27">
                  <c:v>71.400000000000006</c:v>
                </c:pt>
                <c:pt idx="28">
                  <c:v>68.900000000000006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FDE-4389-A715-89176AD08B00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box"/>
        <c:axId val="2094119775"/>
        <c:axId val="2094120191"/>
        <c:axId val="0"/>
      </c:bar3DChart>
      <c:catAx>
        <c:axId val="209411977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2094120191"/>
        <c:crosses val="autoZero"/>
        <c:auto val="1"/>
        <c:lblAlgn val="ctr"/>
        <c:lblOffset val="100"/>
        <c:noMultiLvlLbl val="0"/>
      </c:catAx>
      <c:valAx>
        <c:axId val="209412019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2094119775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4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660401</xdr:colOff>
      <xdr:row>42</xdr:row>
      <xdr:rowOff>177800</xdr:rowOff>
    </xdr:from>
    <xdr:to>
      <xdr:col>14</xdr:col>
      <xdr:colOff>355600</xdr:colOff>
      <xdr:row>66</xdr:row>
      <xdr:rowOff>135467</xdr:rowOff>
    </xdr:to>
    <xdr:graphicFrame macro="">
      <xdr:nvGraphicFramePr>
        <xdr:cNvPr id="2" name="Gráfico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8"/>
  <sheetViews>
    <sheetView tabSelected="1" zoomScaleNormal="100" workbookViewId="0">
      <pane xSplit="1" topLeftCell="B1" activePane="topRight" state="frozen"/>
      <selection pane="topRight" activeCell="C33" sqref="C33"/>
    </sheetView>
  </sheetViews>
  <sheetFormatPr baseColWidth="10" defaultRowHeight="14.4" x14ac:dyDescent="0.3"/>
  <cols>
    <col min="1" max="1" width="15.33203125" style="23" customWidth="1"/>
    <col min="2" max="2" width="16.33203125" customWidth="1"/>
    <col min="4" max="4" width="11.5546875" style="28"/>
    <col min="5" max="6" width="11.5546875" style="6"/>
    <col min="7" max="8" width="11.5546875" style="36"/>
    <col min="10" max="10" width="11.5546875" style="3"/>
    <col min="11" max="11" width="11.5546875" style="28"/>
    <col min="12" max="13" width="11.5546875" style="6"/>
    <col min="14" max="14" width="11.5546875" style="36"/>
    <col min="15" max="18" width="11.5546875" style="6"/>
    <col min="19" max="19" width="15.6640625" style="2" customWidth="1"/>
  </cols>
  <sheetData>
    <row r="1" spans="1:19" ht="15" thickBot="1" x14ac:dyDescent="0.35">
      <c r="A1" s="17" t="s">
        <v>33</v>
      </c>
      <c r="C1" s="1"/>
    </row>
    <row r="2" spans="1:19" x14ac:dyDescent="0.3">
      <c r="A2" s="17"/>
      <c r="B2" s="84" t="s">
        <v>44</v>
      </c>
      <c r="C2" s="85"/>
      <c r="D2" s="85"/>
      <c r="E2" s="85"/>
      <c r="F2" s="85"/>
      <c r="G2" s="85"/>
      <c r="H2" s="86"/>
      <c r="I2" s="87" t="s">
        <v>45</v>
      </c>
      <c r="J2" s="88"/>
      <c r="K2" s="88"/>
      <c r="L2" s="88"/>
      <c r="M2" s="88"/>
      <c r="N2" s="88"/>
      <c r="O2" s="88"/>
      <c r="P2" s="88"/>
      <c r="Q2" s="88"/>
      <c r="R2" s="67"/>
      <c r="S2" s="81" t="s">
        <v>41</v>
      </c>
    </row>
    <row r="3" spans="1:19" ht="36" customHeight="1" thickBot="1" x14ac:dyDescent="0.35">
      <c r="A3" s="78" t="s">
        <v>0</v>
      </c>
      <c r="B3" s="91" t="s">
        <v>40</v>
      </c>
      <c r="C3" s="92"/>
      <c r="D3" s="93"/>
      <c r="E3" s="83" t="s">
        <v>36</v>
      </c>
      <c r="F3" s="83"/>
      <c r="G3" s="83"/>
      <c r="H3" s="48" t="s">
        <v>32</v>
      </c>
      <c r="I3" s="89" t="s">
        <v>39</v>
      </c>
      <c r="J3" s="90"/>
      <c r="K3" s="90"/>
      <c r="L3" s="80" t="s">
        <v>37</v>
      </c>
      <c r="M3" s="80"/>
      <c r="N3" s="80"/>
      <c r="O3" s="80" t="s">
        <v>38</v>
      </c>
      <c r="P3" s="80"/>
      <c r="Q3" s="80"/>
      <c r="R3" s="68" t="s">
        <v>32</v>
      </c>
      <c r="S3" s="82"/>
    </row>
    <row r="4" spans="1:19" x14ac:dyDescent="0.3">
      <c r="A4" s="79"/>
      <c r="B4" s="54" t="s">
        <v>34</v>
      </c>
      <c r="C4" s="44" t="s">
        <v>35</v>
      </c>
      <c r="D4" s="45" t="s">
        <v>1</v>
      </c>
      <c r="E4" s="44" t="s">
        <v>34</v>
      </c>
      <c r="F4" s="46" t="s">
        <v>35</v>
      </c>
      <c r="G4" s="47" t="s">
        <v>1</v>
      </c>
      <c r="H4" s="55"/>
      <c r="I4" s="69" t="s">
        <v>34</v>
      </c>
      <c r="J4" s="26" t="s">
        <v>35</v>
      </c>
      <c r="K4" s="29" t="s">
        <v>1</v>
      </c>
      <c r="L4" s="26" t="s">
        <v>34</v>
      </c>
      <c r="M4" s="26" t="s">
        <v>35</v>
      </c>
      <c r="N4" s="41" t="s">
        <v>1</v>
      </c>
      <c r="O4" s="26" t="s">
        <v>34</v>
      </c>
      <c r="P4" s="26" t="s">
        <v>35</v>
      </c>
      <c r="Q4" s="27" t="s">
        <v>1</v>
      </c>
      <c r="R4" s="70"/>
      <c r="S4" s="75" t="s">
        <v>42</v>
      </c>
    </row>
    <row r="5" spans="1:19" s="3" customFormat="1" x14ac:dyDescent="0.3">
      <c r="A5" s="49" t="s">
        <v>2</v>
      </c>
      <c r="B5" s="56">
        <v>220</v>
      </c>
      <c r="C5" s="9">
        <v>204</v>
      </c>
      <c r="D5" s="30">
        <f>((C5*100)/B5)</f>
        <v>92.727272727272734</v>
      </c>
      <c r="E5" s="9">
        <v>24</v>
      </c>
      <c r="F5" s="11">
        <v>22</v>
      </c>
      <c r="G5" s="30">
        <v>91</v>
      </c>
      <c r="H5" s="57">
        <f>+(D5+G5)/2</f>
        <v>91.863636363636374</v>
      </c>
      <c r="I5" s="56">
        <v>24</v>
      </c>
      <c r="J5" s="9">
        <v>22</v>
      </c>
      <c r="K5" s="37">
        <f>((J5*100)/I5)</f>
        <v>91.666666666666671</v>
      </c>
      <c r="L5" s="9">
        <v>1</v>
      </c>
      <c r="M5" s="9">
        <v>1</v>
      </c>
      <c r="N5" s="30">
        <v>100</v>
      </c>
      <c r="O5" s="9">
        <v>1</v>
      </c>
      <c r="P5" s="9">
        <v>1</v>
      </c>
      <c r="Q5" s="9">
        <v>100</v>
      </c>
      <c r="R5" s="57">
        <f>(+K5+N5+Q5)/3</f>
        <v>97.222222222222229</v>
      </c>
      <c r="S5" s="76">
        <v>94.7</v>
      </c>
    </row>
    <row r="6" spans="1:19" s="3" customFormat="1" x14ac:dyDescent="0.3">
      <c r="A6" s="49" t="s">
        <v>3</v>
      </c>
      <c r="B6" s="56">
        <v>341</v>
      </c>
      <c r="C6" s="9">
        <v>342</v>
      </c>
      <c r="D6" s="31">
        <f>((C6*100)/B6)</f>
        <v>100.29325513196481</v>
      </c>
      <c r="E6" s="9">
        <v>120</v>
      </c>
      <c r="F6" s="9">
        <v>121</v>
      </c>
      <c r="G6" s="30">
        <v>100</v>
      </c>
      <c r="H6" s="57">
        <f t="shared" ref="H6:H33" si="0">+(D6+G6)/2</f>
        <v>100.14662756598241</v>
      </c>
      <c r="I6" s="56">
        <v>120</v>
      </c>
      <c r="J6" s="9">
        <v>120</v>
      </c>
      <c r="K6" s="37">
        <f>((J6*100)/I6)</f>
        <v>100</v>
      </c>
      <c r="L6" s="9">
        <v>1</v>
      </c>
      <c r="M6" s="9">
        <v>8</v>
      </c>
      <c r="N6" s="30">
        <v>100</v>
      </c>
      <c r="O6" s="9">
        <v>1</v>
      </c>
      <c r="P6" s="9">
        <v>1</v>
      </c>
      <c r="Q6" s="9">
        <v>100</v>
      </c>
      <c r="R6" s="57">
        <f t="shared" ref="R6:R33" si="1">(+K6+N6+Q6)/3</f>
        <v>100</v>
      </c>
      <c r="S6" s="76">
        <v>100</v>
      </c>
    </row>
    <row r="7" spans="1:19" s="3" customFormat="1" x14ac:dyDescent="0.3">
      <c r="A7" s="49" t="s">
        <v>4</v>
      </c>
      <c r="B7" s="56">
        <v>253</v>
      </c>
      <c r="C7" s="9">
        <v>270</v>
      </c>
      <c r="D7" s="31">
        <v>100</v>
      </c>
      <c r="E7" s="9">
        <v>24</v>
      </c>
      <c r="F7" s="9">
        <v>17</v>
      </c>
      <c r="G7" s="30">
        <v>70.8</v>
      </c>
      <c r="H7" s="57">
        <f t="shared" si="0"/>
        <v>85.4</v>
      </c>
      <c r="I7" s="56">
        <v>24</v>
      </c>
      <c r="J7" s="9">
        <v>26</v>
      </c>
      <c r="K7" s="37">
        <v>100</v>
      </c>
      <c r="L7" s="9">
        <v>1</v>
      </c>
      <c r="M7" s="9">
        <v>3</v>
      </c>
      <c r="N7" s="30">
        <v>100</v>
      </c>
      <c r="O7" s="9">
        <v>1</v>
      </c>
      <c r="P7" s="9">
        <v>1</v>
      </c>
      <c r="Q7" s="9">
        <v>100</v>
      </c>
      <c r="R7" s="57">
        <f t="shared" si="1"/>
        <v>100</v>
      </c>
      <c r="S7" s="76">
        <f t="shared" ref="S7:S33" si="2">+(H7+R7)/2</f>
        <v>92.7</v>
      </c>
    </row>
    <row r="8" spans="1:19" s="10" customFormat="1" x14ac:dyDescent="0.3">
      <c r="A8" s="50" t="s">
        <v>5</v>
      </c>
      <c r="B8" s="58">
        <v>341</v>
      </c>
      <c r="C8" s="12">
        <v>345</v>
      </c>
      <c r="D8" s="32">
        <v>100</v>
      </c>
      <c r="E8" s="13">
        <v>60</v>
      </c>
      <c r="F8" s="13">
        <v>60</v>
      </c>
      <c r="G8" s="37">
        <v>100</v>
      </c>
      <c r="H8" s="57">
        <f t="shared" si="0"/>
        <v>100</v>
      </c>
      <c r="I8" s="71">
        <v>60</v>
      </c>
      <c r="J8" s="13">
        <v>60</v>
      </c>
      <c r="K8" s="37">
        <f t="shared" ref="K8:K33" si="3">((J8*100)/I8)</f>
        <v>100</v>
      </c>
      <c r="L8" s="13">
        <v>1</v>
      </c>
      <c r="M8" s="13">
        <v>7</v>
      </c>
      <c r="N8" s="30">
        <v>100</v>
      </c>
      <c r="O8" s="13">
        <v>1</v>
      </c>
      <c r="P8" s="13">
        <v>1</v>
      </c>
      <c r="Q8" s="9">
        <v>100</v>
      </c>
      <c r="R8" s="57">
        <f t="shared" si="1"/>
        <v>100</v>
      </c>
      <c r="S8" s="76">
        <f t="shared" si="2"/>
        <v>100</v>
      </c>
    </row>
    <row r="9" spans="1:19" s="3" customFormat="1" x14ac:dyDescent="0.3">
      <c r="A9" s="49" t="s">
        <v>6</v>
      </c>
      <c r="B9" s="56">
        <v>341</v>
      </c>
      <c r="C9" s="9">
        <v>341</v>
      </c>
      <c r="D9" s="31">
        <f t="shared" ref="D9:D29" si="4">((C9*100)/B9)</f>
        <v>100</v>
      </c>
      <c r="E9" s="9">
        <v>48</v>
      </c>
      <c r="F9" s="9">
        <v>53</v>
      </c>
      <c r="G9" s="30">
        <v>100</v>
      </c>
      <c r="H9" s="57">
        <f t="shared" si="0"/>
        <v>100</v>
      </c>
      <c r="I9" s="56">
        <v>48</v>
      </c>
      <c r="J9" s="9">
        <v>50</v>
      </c>
      <c r="K9" s="37">
        <v>100</v>
      </c>
      <c r="L9" s="9">
        <v>1</v>
      </c>
      <c r="M9" s="9">
        <v>2</v>
      </c>
      <c r="N9" s="30">
        <v>100</v>
      </c>
      <c r="O9" s="9">
        <v>1</v>
      </c>
      <c r="P9" s="9">
        <v>1</v>
      </c>
      <c r="Q9" s="9">
        <v>100</v>
      </c>
      <c r="R9" s="57">
        <f t="shared" si="1"/>
        <v>100</v>
      </c>
      <c r="S9" s="76">
        <f t="shared" si="2"/>
        <v>100</v>
      </c>
    </row>
    <row r="10" spans="1:19" s="3" customFormat="1" x14ac:dyDescent="0.3">
      <c r="A10" s="49" t="s">
        <v>7</v>
      </c>
      <c r="B10" s="59">
        <v>341</v>
      </c>
      <c r="C10" s="14">
        <v>351</v>
      </c>
      <c r="D10" s="33">
        <v>100</v>
      </c>
      <c r="E10" s="9">
        <v>108</v>
      </c>
      <c r="F10" s="9">
        <v>28</v>
      </c>
      <c r="G10" s="30">
        <v>25.9</v>
      </c>
      <c r="H10" s="57">
        <f t="shared" si="0"/>
        <v>62.95</v>
      </c>
      <c r="I10" s="56">
        <v>108</v>
      </c>
      <c r="J10" s="9">
        <v>104</v>
      </c>
      <c r="K10" s="38">
        <v>96</v>
      </c>
      <c r="L10" s="9">
        <v>1</v>
      </c>
      <c r="M10" s="9">
        <v>2</v>
      </c>
      <c r="N10" s="30">
        <v>100</v>
      </c>
      <c r="O10" s="9">
        <v>1</v>
      </c>
      <c r="P10" s="9">
        <v>1</v>
      </c>
      <c r="Q10" s="9">
        <v>100</v>
      </c>
      <c r="R10" s="57">
        <f t="shared" si="1"/>
        <v>98.666666666666671</v>
      </c>
      <c r="S10" s="76">
        <v>80.900000000000006</v>
      </c>
    </row>
    <row r="11" spans="1:19" s="3" customFormat="1" x14ac:dyDescent="0.3">
      <c r="A11" s="49" t="s">
        <v>8</v>
      </c>
      <c r="B11" s="56">
        <v>341</v>
      </c>
      <c r="C11" s="9">
        <v>344</v>
      </c>
      <c r="D11" s="31">
        <v>100</v>
      </c>
      <c r="E11" s="9">
        <v>120</v>
      </c>
      <c r="F11" s="9">
        <v>120</v>
      </c>
      <c r="G11" s="37">
        <f>((F11*100)/E11)</f>
        <v>100</v>
      </c>
      <c r="H11" s="57">
        <f t="shared" si="0"/>
        <v>100</v>
      </c>
      <c r="I11" s="56">
        <v>120</v>
      </c>
      <c r="J11" s="9">
        <v>120</v>
      </c>
      <c r="K11" s="37">
        <f t="shared" si="3"/>
        <v>100</v>
      </c>
      <c r="L11" s="9">
        <v>1</v>
      </c>
      <c r="M11" s="9">
        <v>4</v>
      </c>
      <c r="N11" s="30">
        <v>100</v>
      </c>
      <c r="O11" s="9">
        <v>1</v>
      </c>
      <c r="P11" s="9">
        <v>1</v>
      </c>
      <c r="Q11" s="9">
        <v>100</v>
      </c>
      <c r="R11" s="57">
        <f t="shared" si="1"/>
        <v>100</v>
      </c>
      <c r="S11" s="76">
        <f t="shared" si="2"/>
        <v>100</v>
      </c>
    </row>
    <row r="12" spans="1:19" s="3" customFormat="1" x14ac:dyDescent="0.3">
      <c r="A12" s="49" t="s">
        <v>9</v>
      </c>
      <c r="B12" s="56">
        <v>297</v>
      </c>
      <c r="C12" s="9">
        <v>245</v>
      </c>
      <c r="D12" s="31">
        <f t="shared" si="4"/>
        <v>82.491582491582491</v>
      </c>
      <c r="E12" s="9">
        <v>60</v>
      </c>
      <c r="F12" s="9">
        <v>50</v>
      </c>
      <c r="G12" s="30">
        <v>83.3</v>
      </c>
      <c r="H12" s="57">
        <f t="shared" si="0"/>
        <v>82.895791245791244</v>
      </c>
      <c r="I12" s="56">
        <v>60</v>
      </c>
      <c r="J12" s="9">
        <v>43</v>
      </c>
      <c r="K12" s="37">
        <f t="shared" si="3"/>
        <v>71.666666666666671</v>
      </c>
      <c r="L12" s="9">
        <v>1</v>
      </c>
      <c r="M12" s="9">
        <v>6</v>
      </c>
      <c r="N12" s="30">
        <v>100</v>
      </c>
      <c r="O12" s="9">
        <v>1</v>
      </c>
      <c r="P12" s="9">
        <v>1</v>
      </c>
      <c r="Q12" s="9">
        <v>100</v>
      </c>
      <c r="R12" s="57">
        <f t="shared" si="1"/>
        <v>90.555555555555557</v>
      </c>
      <c r="S12" s="76">
        <v>86.8</v>
      </c>
    </row>
    <row r="13" spans="1:19" s="1" customFormat="1" x14ac:dyDescent="0.3">
      <c r="A13" s="51" t="s">
        <v>10</v>
      </c>
      <c r="B13" s="60">
        <v>297</v>
      </c>
      <c r="C13" s="8">
        <v>297</v>
      </c>
      <c r="D13" s="34">
        <f t="shared" si="4"/>
        <v>100</v>
      </c>
      <c r="E13" s="8">
        <v>36</v>
      </c>
      <c r="F13" s="8">
        <v>36</v>
      </c>
      <c r="G13" s="35">
        <v>100</v>
      </c>
      <c r="H13" s="57">
        <f t="shared" si="0"/>
        <v>100</v>
      </c>
      <c r="I13" s="60">
        <v>36</v>
      </c>
      <c r="J13" s="15">
        <v>36</v>
      </c>
      <c r="K13" s="39">
        <f t="shared" si="3"/>
        <v>100</v>
      </c>
      <c r="L13" s="15">
        <v>1</v>
      </c>
      <c r="M13" s="15">
        <v>1</v>
      </c>
      <c r="N13" s="30">
        <v>100</v>
      </c>
      <c r="O13" s="15">
        <v>1</v>
      </c>
      <c r="P13" s="15">
        <v>1</v>
      </c>
      <c r="Q13" s="9">
        <v>100</v>
      </c>
      <c r="R13" s="57">
        <f t="shared" si="1"/>
        <v>100</v>
      </c>
      <c r="S13" s="76">
        <f t="shared" si="2"/>
        <v>100</v>
      </c>
    </row>
    <row r="14" spans="1:19" x14ac:dyDescent="0.3">
      <c r="A14" s="52" t="s">
        <v>11</v>
      </c>
      <c r="B14" s="60">
        <v>308</v>
      </c>
      <c r="C14" s="8">
        <v>117</v>
      </c>
      <c r="D14" s="34">
        <f t="shared" si="4"/>
        <v>37.987012987012989</v>
      </c>
      <c r="E14" s="7">
        <v>24</v>
      </c>
      <c r="F14" s="7">
        <v>13</v>
      </c>
      <c r="G14" s="42">
        <v>54.2</v>
      </c>
      <c r="H14" s="57">
        <f t="shared" si="0"/>
        <v>46.093506493506496</v>
      </c>
      <c r="I14" s="60">
        <v>24</v>
      </c>
      <c r="J14" s="9">
        <v>18</v>
      </c>
      <c r="K14" s="39">
        <f t="shared" si="3"/>
        <v>75</v>
      </c>
      <c r="L14" s="7">
        <v>1</v>
      </c>
      <c r="M14" s="7">
        <v>2</v>
      </c>
      <c r="N14" s="42">
        <v>100</v>
      </c>
      <c r="O14" s="7">
        <v>1</v>
      </c>
      <c r="P14" s="7">
        <v>1</v>
      </c>
      <c r="Q14" s="7">
        <v>100</v>
      </c>
      <c r="R14" s="57">
        <f t="shared" si="1"/>
        <v>91.666666666666671</v>
      </c>
      <c r="S14" s="76">
        <f t="shared" si="2"/>
        <v>68.880086580086584</v>
      </c>
    </row>
    <row r="15" spans="1:19" x14ac:dyDescent="0.3">
      <c r="A15" s="52" t="s">
        <v>12</v>
      </c>
      <c r="B15" s="60">
        <v>297</v>
      </c>
      <c r="C15" s="8">
        <v>306</v>
      </c>
      <c r="D15" s="34">
        <v>100</v>
      </c>
      <c r="E15" s="7">
        <v>96</v>
      </c>
      <c r="F15" s="7">
        <v>101</v>
      </c>
      <c r="G15" s="42">
        <v>100</v>
      </c>
      <c r="H15" s="57">
        <f t="shared" si="0"/>
        <v>100</v>
      </c>
      <c r="I15" s="60">
        <v>96</v>
      </c>
      <c r="J15" s="9">
        <v>101</v>
      </c>
      <c r="K15" s="39">
        <v>100</v>
      </c>
      <c r="L15" s="7">
        <v>1</v>
      </c>
      <c r="M15" s="7">
        <v>3</v>
      </c>
      <c r="N15" s="42">
        <v>100</v>
      </c>
      <c r="O15" s="7">
        <v>1</v>
      </c>
      <c r="P15" s="7">
        <v>1</v>
      </c>
      <c r="Q15" s="7">
        <v>100</v>
      </c>
      <c r="R15" s="57">
        <f t="shared" si="1"/>
        <v>100</v>
      </c>
      <c r="S15" s="76">
        <f t="shared" si="2"/>
        <v>100</v>
      </c>
    </row>
    <row r="16" spans="1:19" x14ac:dyDescent="0.3">
      <c r="A16" s="52" t="s">
        <v>13</v>
      </c>
      <c r="B16" s="60">
        <v>308</v>
      </c>
      <c r="C16" s="8">
        <v>323</v>
      </c>
      <c r="D16" s="34">
        <v>100</v>
      </c>
      <c r="E16" s="7">
        <v>60</v>
      </c>
      <c r="F16" s="7">
        <v>68</v>
      </c>
      <c r="G16" s="42">
        <v>100</v>
      </c>
      <c r="H16" s="57">
        <f t="shared" si="0"/>
        <v>100</v>
      </c>
      <c r="I16" s="60">
        <v>60</v>
      </c>
      <c r="J16" s="9">
        <v>87</v>
      </c>
      <c r="K16" s="39">
        <v>100</v>
      </c>
      <c r="L16" s="7">
        <v>1</v>
      </c>
      <c r="M16" s="7">
        <v>5</v>
      </c>
      <c r="N16" s="42">
        <v>100</v>
      </c>
      <c r="O16" s="7">
        <v>1</v>
      </c>
      <c r="P16" s="7">
        <v>1</v>
      </c>
      <c r="Q16" s="7">
        <v>100</v>
      </c>
      <c r="R16" s="57">
        <f t="shared" si="1"/>
        <v>100</v>
      </c>
      <c r="S16" s="76">
        <f t="shared" si="2"/>
        <v>100</v>
      </c>
    </row>
    <row r="17" spans="1:19" x14ac:dyDescent="0.3">
      <c r="A17" s="52" t="s">
        <v>14</v>
      </c>
      <c r="B17" s="60">
        <v>297</v>
      </c>
      <c r="C17" s="8">
        <v>300</v>
      </c>
      <c r="D17" s="35">
        <v>100</v>
      </c>
      <c r="E17" s="7">
        <v>72</v>
      </c>
      <c r="F17" s="7">
        <v>72</v>
      </c>
      <c r="G17" s="42">
        <v>100</v>
      </c>
      <c r="H17" s="57">
        <f t="shared" si="0"/>
        <v>100</v>
      </c>
      <c r="I17" s="60">
        <v>72</v>
      </c>
      <c r="J17" s="9">
        <v>73</v>
      </c>
      <c r="K17" s="39">
        <v>100</v>
      </c>
      <c r="L17" s="7">
        <v>1</v>
      </c>
      <c r="M17" s="7">
        <v>1</v>
      </c>
      <c r="N17" s="42">
        <v>100</v>
      </c>
      <c r="O17" s="7">
        <v>1</v>
      </c>
      <c r="P17" s="7">
        <v>1</v>
      </c>
      <c r="Q17" s="7">
        <v>100</v>
      </c>
      <c r="R17" s="57">
        <f t="shared" si="1"/>
        <v>100</v>
      </c>
      <c r="S17" s="76">
        <f t="shared" si="2"/>
        <v>100</v>
      </c>
    </row>
    <row r="18" spans="1:19" x14ac:dyDescent="0.3">
      <c r="A18" s="52" t="s">
        <v>15</v>
      </c>
      <c r="B18" s="60">
        <v>363</v>
      </c>
      <c r="C18" s="8">
        <v>363</v>
      </c>
      <c r="D18" s="35">
        <f t="shared" si="4"/>
        <v>100</v>
      </c>
      <c r="E18" s="8">
        <v>72</v>
      </c>
      <c r="F18" s="9">
        <v>72</v>
      </c>
      <c r="G18" s="39">
        <f>((F18*100)/E18)</f>
        <v>100</v>
      </c>
      <c r="H18" s="57">
        <f t="shared" si="0"/>
        <v>100</v>
      </c>
      <c r="I18" s="60">
        <v>72</v>
      </c>
      <c r="J18" s="9">
        <v>72</v>
      </c>
      <c r="K18" s="39">
        <f t="shared" si="3"/>
        <v>100</v>
      </c>
      <c r="L18" s="7">
        <v>1</v>
      </c>
      <c r="M18" s="7">
        <v>1</v>
      </c>
      <c r="N18" s="42">
        <v>100</v>
      </c>
      <c r="O18" s="7">
        <v>1</v>
      </c>
      <c r="P18" s="7">
        <v>1</v>
      </c>
      <c r="Q18" s="7">
        <v>100</v>
      </c>
      <c r="R18" s="57">
        <f t="shared" si="1"/>
        <v>100</v>
      </c>
      <c r="S18" s="76">
        <f t="shared" si="2"/>
        <v>100</v>
      </c>
    </row>
    <row r="19" spans="1:19" x14ac:dyDescent="0.3">
      <c r="A19" s="52" t="s">
        <v>16</v>
      </c>
      <c r="B19" s="60">
        <v>352</v>
      </c>
      <c r="C19" s="8">
        <v>784</v>
      </c>
      <c r="D19" s="35">
        <v>100</v>
      </c>
      <c r="E19" s="7">
        <v>120</v>
      </c>
      <c r="F19" s="7">
        <v>147</v>
      </c>
      <c r="G19" s="42">
        <v>100</v>
      </c>
      <c r="H19" s="57">
        <f t="shared" si="0"/>
        <v>100</v>
      </c>
      <c r="I19" s="60">
        <v>120</v>
      </c>
      <c r="J19" s="9">
        <v>432</v>
      </c>
      <c r="K19" s="39">
        <v>100</v>
      </c>
      <c r="L19" s="7">
        <v>1</v>
      </c>
      <c r="M19" s="7">
        <v>19</v>
      </c>
      <c r="N19" s="42">
        <v>100</v>
      </c>
      <c r="O19" s="7">
        <v>1</v>
      </c>
      <c r="P19" s="7">
        <v>3</v>
      </c>
      <c r="Q19" s="7">
        <v>100</v>
      </c>
      <c r="R19" s="57">
        <f t="shared" si="1"/>
        <v>100</v>
      </c>
      <c r="S19" s="76">
        <f t="shared" si="2"/>
        <v>100</v>
      </c>
    </row>
    <row r="20" spans="1:19" x14ac:dyDescent="0.3">
      <c r="A20" s="51" t="s">
        <v>17</v>
      </c>
      <c r="B20" s="60">
        <v>341</v>
      </c>
      <c r="C20" s="8">
        <v>344</v>
      </c>
      <c r="D20" s="35">
        <v>100</v>
      </c>
      <c r="E20" s="7">
        <v>36</v>
      </c>
      <c r="F20" s="7">
        <v>36</v>
      </c>
      <c r="G20" s="42">
        <v>100</v>
      </c>
      <c r="H20" s="57">
        <f t="shared" si="0"/>
        <v>100</v>
      </c>
      <c r="I20" s="60">
        <v>36</v>
      </c>
      <c r="J20" s="9">
        <v>36</v>
      </c>
      <c r="K20" s="39">
        <f t="shared" si="3"/>
        <v>100</v>
      </c>
      <c r="L20" s="7">
        <v>1</v>
      </c>
      <c r="M20" s="7">
        <v>1</v>
      </c>
      <c r="N20" s="42">
        <v>100</v>
      </c>
      <c r="O20" s="7">
        <v>1</v>
      </c>
      <c r="P20" s="7">
        <v>1</v>
      </c>
      <c r="Q20" s="7">
        <v>100</v>
      </c>
      <c r="R20" s="57">
        <f t="shared" si="1"/>
        <v>100</v>
      </c>
      <c r="S20" s="76">
        <f t="shared" si="2"/>
        <v>100</v>
      </c>
    </row>
    <row r="21" spans="1:19" x14ac:dyDescent="0.3">
      <c r="A21" s="52" t="s">
        <v>18</v>
      </c>
      <c r="B21" s="60">
        <v>341</v>
      </c>
      <c r="C21" s="8">
        <v>305</v>
      </c>
      <c r="D21" s="35">
        <f t="shared" si="4"/>
        <v>89.442815249266857</v>
      </c>
      <c r="E21" s="7">
        <v>84</v>
      </c>
      <c r="F21" s="7">
        <v>88</v>
      </c>
      <c r="G21" s="42">
        <v>100</v>
      </c>
      <c r="H21" s="57">
        <f t="shared" si="0"/>
        <v>94.721407624633429</v>
      </c>
      <c r="I21" s="60">
        <v>84</v>
      </c>
      <c r="J21" s="9">
        <v>82</v>
      </c>
      <c r="K21" s="39">
        <f t="shared" si="3"/>
        <v>97.61904761904762</v>
      </c>
      <c r="L21" s="7">
        <v>1</v>
      </c>
      <c r="M21" s="7">
        <v>2</v>
      </c>
      <c r="N21" s="42">
        <v>100</v>
      </c>
      <c r="O21" s="7">
        <v>1</v>
      </c>
      <c r="P21" s="7">
        <v>1</v>
      </c>
      <c r="Q21" s="7">
        <v>100</v>
      </c>
      <c r="R21" s="57">
        <f t="shared" si="1"/>
        <v>99.206349206349202</v>
      </c>
      <c r="S21" s="76">
        <f t="shared" si="2"/>
        <v>96.963878415491308</v>
      </c>
    </row>
    <row r="22" spans="1:19" x14ac:dyDescent="0.3">
      <c r="A22" s="52" t="s">
        <v>19</v>
      </c>
      <c r="B22" s="60">
        <v>341</v>
      </c>
      <c r="C22" s="8">
        <v>345</v>
      </c>
      <c r="D22" s="35">
        <v>100</v>
      </c>
      <c r="E22" s="7">
        <v>72</v>
      </c>
      <c r="F22" s="7">
        <v>74</v>
      </c>
      <c r="G22" s="42">
        <v>100</v>
      </c>
      <c r="H22" s="57">
        <f t="shared" si="0"/>
        <v>100</v>
      </c>
      <c r="I22" s="60">
        <v>72</v>
      </c>
      <c r="J22" s="9">
        <v>73</v>
      </c>
      <c r="K22" s="39">
        <v>100</v>
      </c>
      <c r="L22" s="7">
        <v>1</v>
      </c>
      <c r="M22" s="7">
        <v>1</v>
      </c>
      <c r="N22" s="42">
        <v>100</v>
      </c>
      <c r="O22" s="7">
        <v>1</v>
      </c>
      <c r="P22" s="7">
        <v>1</v>
      </c>
      <c r="Q22" s="7">
        <v>100</v>
      </c>
      <c r="R22" s="57">
        <f t="shared" si="1"/>
        <v>100</v>
      </c>
      <c r="S22" s="76">
        <f t="shared" si="2"/>
        <v>100</v>
      </c>
    </row>
    <row r="23" spans="1:19" x14ac:dyDescent="0.3">
      <c r="A23" s="52" t="s">
        <v>20</v>
      </c>
      <c r="B23" s="60">
        <v>341</v>
      </c>
      <c r="C23" s="8">
        <v>347</v>
      </c>
      <c r="D23" s="35">
        <v>100</v>
      </c>
      <c r="E23" s="7">
        <v>72</v>
      </c>
      <c r="F23" s="7">
        <v>79</v>
      </c>
      <c r="G23" s="42">
        <v>100</v>
      </c>
      <c r="H23" s="57">
        <f t="shared" si="0"/>
        <v>100</v>
      </c>
      <c r="I23" s="60">
        <v>72</v>
      </c>
      <c r="J23" s="9">
        <v>75</v>
      </c>
      <c r="K23" s="39">
        <v>100</v>
      </c>
      <c r="L23" s="7">
        <v>1</v>
      </c>
      <c r="M23" s="7">
        <v>1</v>
      </c>
      <c r="N23" s="42">
        <v>100</v>
      </c>
      <c r="O23" s="7">
        <v>1</v>
      </c>
      <c r="P23" s="7">
        <v>1</v>
      </c>
      <c r="Q23" s="7">
        <v>100</v>
      </c>
      <c r="R23" s="57">
        <f t="shared" si="1"/>
        <v>100</v>
      </c>
      <c r="S23" s="76">
        <f t="shared" si="2"/>
        <v>100</v>
      </c>
    </row>
    <row r="24" spans="1:19" x14ac:dyDescent="0.3">
      <c r="A24" s="52" t="s">
        <v>21</v>
      </c>
      <c r="B24" s="60">
        <v>341</v>
      </c>
      <c r="C24" s="8">
        <v>341</v>
      </c>
      <c r="D24" s="35">
        <f t="shared" si="4"/>
        <v>100</v>
      </c>
      <c r="E24" s="7">
        <v>120</v>
      </c>
      <c r="F24" s="7">
        <v>120</v>
      </c>
      <c r="G24" s="42">
        <v>100</v>
      </c>
      <c r="H24" s="57">
        <f t="shared" si="0"/>
        <v>100</v>
      </c>
      <c r="I24" s="60">
        <v>120</v>
      </c>
      <c r="J24" s="9">
        <v>120</v>
      </c>
      <c r="K24" s="39">
        <f t="shared" si="3"/>
        <v>100</v>
      </c>
      <c r="L24" s="7">
        <v>1</v>
      </c>
      <c r="M24" s="7">
        <v>2</v>
      </c>
      <c r="N24" s="42">
        <v>100</v>
      </c>
      <c r="O24" s="7">
        <v>1</v>
      </c>
      <c r="P24" s="7">
        <v>1</v>
      </c>
      <c r="Q24" s="7">
        <v>100</v>
      </c>
      <c r="R24" s="57">
        <f t="shared" si="1"/>
        <v>100</v>
      </c>
      <c r="S24" s="76">
        <f t="shared" si="2"/>
        <v>100</v>
      </c>
    </row>
    <row r="25" spans="1:19" x14ac:dyDescent="0.3">
      <c r="A25" s="52" t="s">
        <v>22</v>
      </c>
      <c r="B25" s="60">
        <v>297</v>
      </c>
      <c r="C25" s="8">
        <v>537</v>
      </c>
      <c r="D25" s="35">
        <v>100</v>
      </c>
      <c r="E25" s="7">
        <v>96</v>
      </c>
      <c r="F25" s="7">
        <v>96</v>
      </c>
      <c r="G25" s="42">
        <v>100</v>
      </c>
      <c r="H25" s="57">
        <f t="shared" si="0"/>
        <v>100</v>
      </c>
      <c r="I25" s="60">
        <v>96</v>
      </c>
      <c r="J25" s="9">
        <v>106</v>
      </c>
      <c r="K25" s="39">
        <v>100</v>
      </c>
      <c r="L25" s="7">
        <v>1</v>
      </c>
      <c r="M25" s="7">
        <v>12</v>
      </c>
      <c r="N25" s="42">
        <v>100</v>
      </c>
      <c r="O25" s="7">
        <v>1</v>
      </c>
      <c r="P25" s="7">
        <v>1</v>
      </c>
      <c r="Q25" s="7">
        <v>100</v>
      </c>
      <c r="R25" s="57">
        <f t="shared" si="1"/>
        <v>100</v>
      </c>
      <c r="S25" s="76">
        <f t="shared" si="2"/>
        <v>100</v>
      </c>
    </row>
    <row r="26" spans="1:19" x14ac:dyDescent="0.3">
      <c r="A26" s="52" t="s">
        <v>23</v>
      </c>
      <c r="B26" s="60">
        <v>253</v>
      </c>
      <c r="C26" s="8">
        <v>217</v>
      </c>
      <c r="D26" s="35">
        <f t="shared" si="4"/>
        <v>85.770750988142296</v>
      </c>
      <c r="E26" s="7">
        <v>36</v>
      </c>
      <c r="F26" s="7">
        <v>33</v>
      </c>
      <c r="G26" s="42">
        <v>91.7</v>
      </c>
      <c r="H26" s="57">
        <f t="shared" si="0"/>
        <v>88.73537549407115</v>
      </c>
      <c r="I26" s="60">
        <v>36</v>
      </c>
      <c r="J26" s="9">
        <v>48</v>
      </c>
      <c r="K26" s="39">
        <v>100</v>
      </c>
      <c r="L26" s="7">
        <v>1</v>
      </c>
      <c r="M26" s="7">
        <v>1</v>
      </c>
      <c r="N26" s="42">
        <v>100</v>
      </c>
      <c r="O26" s="7">
        <v>1</v>
      </c>
      <c r="P26" s="7">
        <v>1</v>
      </c>
      <c r="Q26" s="7">
        <v>100</v>
      </c>
      <c r="R26" s="57">
        <f t="shared" si="1"/>
        <v>100</v>
      </c>
      <c r="S26" s="76">
        <f t="shared" si="2"/>
        <v>94.367687747035575</v>
      </c>
    </row>
    <row r="27" spans="1:19" x14ac:dyDescent="0.3">
      <c r="A27" s="52" t="s">
        <v>24</v>
      </c>
      <c r="B27" s="60">
        <v>319</v>
      </c>
      <c r="C27" s="8">
        <v>403</v>
      </c>
      <c r="D27" s="35">
        <v>100</v>
      </c>
      <c r="E27" s="7">
        <v>24</v>
      </c>
      <c r="F27" s="7">
        <v>24</v>
      </c>
      <c r="G27" s="42">
        <v>100</v>
      </c>
      <c r="H27" s="57">
        <f t="shared" si="0"/>
        <v>100</v>
      </c>
      <c r="I27" s="60">
        <v>24</v>
      </c>
      <c r="J27" s="9">
        <v>24</v>
      </c>
      <c r="K27" s="39">
        <f t="shared" si="3"/>
        <v>100</v>
      </c>
      <c r="L27" s="7">
        <v>1</v>
      </c>
      <c r="M27" s="7">
        <v>8</v>
      </c>
      <c r="N27" s="42">
        <v>100</v>
      </c>
      <c r="O27" s="7">
        <v>1</v>
      </c>
      <c r="P27" s="7">
        <v>1</v>
      </c>
      <c r="Q27" s="7">
        <v>100</v>
      </c>
      <c r="R27" s="57">
        <f t="shared" si="1"/>
        <v>100</v>
      </c>
      <c r="S27" s="76">
        <f t="shared" si="2"/>
        <v>100</v>
      </c>
    </row>
    <row r="28" spans="1:19" x14ac:dyDescent="0.3">
      <c r="A28" s="49" t="s">
        <v>25</v>
      </c>
      <c r="B28" s="60">
        <v>297</v>
      </c>
      <c r="C28" s="8">
        <v>304</v>
      </c>
      <c r="D28" s="35">
        <v>100</v>
      </c>
      <c r="E28" s="7">
        <v>36</v>
      </c>
      <c r="F28" s="7">
        <v>37</v>
      </c>
      <c r="G28" s="42">
        <v>100</v>
      </c>
      <c r="H28" s="57">
        <f t="shared" si="0"/>
        <v>100</v>
      </c>
      <c r="I28" s="60">
        <v>36</v>
      </c>
      <c r="J28" s="9">
        <v>38</v>
      </c>
      <c r="K28" s="39">
        <v>100</v>
      </c>
      <c r="L28" s="7">
        <v>1</v>
      </c>
      <c r="M28" s="7">
        <v>8</v>
      </c>
      <c r="N28" s="42">
        <v>100</v>
      </c>
      <c r="O28" s="7">
        <v>1</v>
      </c>
      <c r="P28" s="7">
        <v>1</v>
      </c>
      <c r="Q28" s="7">
        <v>100</v>
      </c>
      <c r="R28" s="57">
        <f t="shared" si="1"/>
        <v>100</v>
      </c>
      <c r="S28" s="76">
        <f t="shared" si="2"/>
        <v>100</v>
      </c>
    </row>
    <row r="29" spans="1:19" x14ac:dyDescent="0.3">
      <c r="A29" s="51" t="s">
        <v>26</v>
      </c>
      <c r="B29" s="60">
        <v>220</v>
      </c>
      <c r="C29" s="8">
        <v>179</v>
      </c>
      <c r="D29" s="35">
        <f t="shared" si="4"/>
        <v>81.36363636363636</v>
      </c>
      <c r="E29" s="7">
        <v>24</v>
      </c>
      <c r="F29" s="7">
        <v>1</v>
      </c>
      <c r="G29" s="42">
        <v>4.2</v>
      </c>
      <c r="H29" s="57">
        <f t="shared" si="0"/>
        <v>42.781818181818181</v>
      </c>
      <c r="I29" s="60">
        <v>12</v>
      </c>
      <c r="J29" s="9">
        <v>13</v>
      </c>
      <c r="K29" s="39">
        <v>100</v>
      </c>
      <c r="L29" s="7">
        <v>1</v>
      </c>
      <c r="M29" s="7">
        <v>1</v>
      </c>
      <c r="N29" s="42">
        <v>100</v>
      </c>
      <c r="O29" s="7">
        <v>1</v>
      </c>
      <c r="P29" s="7">
        <v>1</v>
      </c>
      <c r="Q29" s="7">
        <v>100</v>
      </c>
      <c r="R29" s="57">
        <f t="shared" si="1"/>
        <v>100</v>
      </c>
      <c r="S29" s="76">
        <f t="shared" si="2"/>
        <v>71.390909090909091</v>
      </c>
    </row>
    <row r="30" spans="1:19" x14ac:dyDescent="0.3">
      <c r="A30" s="52" t="s">
        <v>27</v>
      </c>
      <c r="B30" s="60">
        <v>341</v>
      </c>
      <c r="C30" s="8">
        <v>350</v>
      </c>
      <c r="D30" s="35">
        <v>100</v>
      </c>
      <c r="E30" s="7">
        <v>120</v>
      </c>
      <c r="F30" s="7">
        <v>136</v>
      </c>
      <c r="G30" s="42">
        <v>100</v>
      </c>
      <c r="H30" s="57">
        <f t="shared" si="0"/>
        <v>100</v>
      </c>
      <c r="I30" s="60">
        <v>120</v>
      </c>
      <c r="J30" s="9">
        <v>120</v>
      </c>
      <c r="K30" s="39">
        <f t="shared" si="3"/>
        <v>100</v>
      </c>
      <c r="L30" s="7">
        <v>1</v>
      </c>
      <c r="M30" s="7">
        <v>1</v>
      </c>
      <c r="N30" s="42">
        <v>100</v>
      </c>
      <c r="O30" s="7">
        <v>1</v>
      </c>
      <c r="P30" s="7">
        <v>1</v>
      </c>
      <c r="Q30" s="7">
        <v>100</v>
      </c>
      <c r="R30" s="57">
        <f t="shared" si="1"/>
        <v>100</v>
      </c>
      <c r="S30" s="76">
        <f t="shared" si="2"/>
        <v>100</v>
      </c>
    </row>
    <row r="31" spans="1:19" x14ac:dyDescent="0.3">
      <c r="A31" s="52" t="s">
        <v>28</v>
      </c>
      <c r="B31" s="60">
        <v>308</v>
      </c>
      <c r="C31" s="8">
        <v>308</v>
      </c>
      <c r="D31" s="35">
        <v>100</v>
      </c>
      <c r="E31" s="7">
        <v>60</v>
      </c>
      <c r="F31" s="7">
        <v>57</v>
      </c>
      <c r="G31" s="42">
        <v>95</v>
      </c>
      <c r="H31" s="57">
        <f t="shared" si="0"/>
        <v>97.5</v>
      </c>
      <c r="I31" s="60">
        <v>60</v>
      </c>
      <c r="J31" s="9">
        <v>39</v>
      </c>
      <c r="K31" s="39">
        <f t="shared" si="3"/>
        <v>65</v>
      </c>
      <c r="L31" s="7">
        <v>1</v>
      </c>
      <c r="M31" s="7">
        <v>1</v>
      </c>
      <c r="N31" s="42">
        <v>100</v>
      </c>
      <c r="O31" s="7">
        <v>1</v>
      </c>
      <c r="P31" s="7">
        <v>1</v>
      </c>
      <c r="Q31" s="7">
        <v>100</v>
      </c>
      <c r="R31" s="57">
        <f t="shared" si="1"/>
        <v>88.333333333333329</v>
      </c>
      <c r="S31" s="76">
        <f t="shared" si="2"/>
        <v>92.916666666666657</v>
      </c>
    </row>
    <row r="32" spans="1:19" x14ac:dyDescent="0.3">
      <c r="A32" s="52" t="s">
        <v>29</v>
      </c>
      <c r="B32" s="60">
        <v>341</v>
      </c>
      <c r="C32" s="8">
        <v>244</v>
      </c>
      <c r="D32" s="35">
        <v>71.599999999999994</v>
      </c>
      <c r="E32" s="7">
        <v>108</v>
      </c>
      <c r="F32" s="7">
        <v>111</v>
      </c>
      <c r="G32" s="42">
        <v>100</v>
      </c>
      <c r="H32" s="57">
        <f t="shared" si="0"/>
        <v>85.8</v>
      </c>
      <c r="I32" s="60">
        <v>108</v>
      </c>
      <c r="J32" s="9">
        <v>108</v>
      </c>
      <c r="K32" s="39">
        <f t="shared" si="3"/>
        <v>100</v>
      </c>
      <c r="L32" s="7">
        <v>1</v>
      </c>
      <c r="M32" s="7">
        <v>7</v>
      </c>
      <c r="N32" s="42">
        <v>100</v>
      </c>
      <c r="O32" s="7">
        <v>1</v>
      </c>
      <c r="P32" s="7">
        <v>1</v>
      </c>
      <c r="Q32" s="7">
        <v>100</v>
      </c>
      <c r="R32" s="57">
        <f t="shared" si="1"/>
        <v>100</v>
      </c>
      <c r="S32" s="76">
        <f t="shared" si="2"/>
        <v>92.9</v>
      </c>
    </row>
    <row r="33" spans="1:19" x14ac:dyDescent="0.3">
      <c r="A33" s="52" t="s">
        <v>30</v>
      </c>
      <c r="B33" s="60">
        <v>341</v>
      </c>
      <c r="C33" s="8">
        <v>354</v>
      </c>
      <c r="D33" s="35">
        <v>100</v>
      </c>
      <c r="E33" s="7">
        <v>96</v>
      </c>
      <c r="F33" s="7">
        <v>96</v>
      </c>
      <c r="G33" s="42">
        <v>100</v>
      </c>
      <c r="H33" s="57">
        <f t="shared" si="0"/>
        <v>100</v>
      </c>
      <c r="I33" s="60">
        <v>96</v>
      </c>
      <c r="J33" s="9">
        <v>96</v>
      </c>
      <c r="K33" s="39">
        <f t="shared" si="3"/>
        <v>100</v>
      </c>
      <c r="L33" s="7">
        <v>1</v>
      </c>
      <c r="M33" s="7">
        <v>5</v>
      </c>
      <c r="N33" s="42">
        <v>100</v>
      </c>
      <c r="O33" s="7">
        <v>1</v>
      </c>
      <c r="P33" s="7">
        <v>2</v>
      </c>
      <c r="Q33" s="7">
        <v>100</v>
      </c>
      <c r="R33" s="57">
        <f t="shared" si="1"/>
        <v>100</v>
      </c>
      <c r="S33" s="76">
        <f t="shared" si="2"/>
        <v>100</v>
      </c>
    </row>
    <row r="34" spans="1:19" ht="15" thickBot="1" x14ac:dyDescent="0.35">
      <c r="A34" s="53" t="s">
        <v>31</v>
      </c>
      <c r="B34" s="61">
        <f t="shared" ref="B34:G34" si="5">SUM(B5:B33)</f>
        <v>9119</v>
      </c>
      <c r="C34" s="62">
        <f t="shared" si="5"/>
        <v>9510</v>
      </c>
      <c r="D34" s="63">
        <f t="shared" si="5"/>
        <v>2741.6763259388786</v>
      </c>
      <c r="E34" s="64">
        <f t="shared" si="5"/>
        <v>2028</v>
      </c>
      <c r="F34" s="64">
        <f t="shared" si="5"/>
        <v>1968</v>
      </c>
      <c r="G34" s="65">
        <f t="shared" si="5"/>
        <v>2616.1</v>
      </c>
      <c r="H34" s="66"/>
      <c r="I34" s="72">
        <f t="shared" ref="I34:Q34" si="6">SUM(I5:I33)</f>
        <v>2016</v>
      </c>
      <c r="J34" s="73">
        <f t="shared" si="6"/>
        <v>2342</v>
      </c>
      <c r="K34" s="63">
        <f t="shared" si="6"/>
        <v>2796.9523809523812</v>
      </c>
      <c r="L34" s="64">
        <f t="shared" si="6"/>
        <v>29</v>
      </c>
      <c r="M34" s="64">
        <f t="shared" si="6"/>
        <v>116</v>
      </c>
      <c r="N34" s="65">
        <f t="shared" si="6"/>
        <v>2900</v>
      </c>
      <c r="O34" s="64">
        <f t="shared" si="6"/>
        <v>29</v>
      </c>
      <c r="P34" s="64">
        <f t="shared" si="6"/>
        <v>32</v>
      </c>
      <c r="Q34" s="64">
        <f t="shared" si="6"/>
        <v>2900</v>
      </c>
      <c r="R34" s="74"/>
      <c r="S34" s="77"/>
    </row>
    <row r="35" spans="1:19" x14ac:dyDescent="0.3">
      <c r="A35" s="22"/>
      <c r="B35" s="6"/>
      <c r="C35" s="16" t="s">
        <v>32</v>
      </c>
      <c r="D35" s="36">
        <f>D34/29</f>
        <v>94.540562963409599</v>
      </c>
      <c r="G35" s="36">
        <f>G34/29</f>
        <v>90.210344827586198</v>
      </c>
      <c r="I35" s="6"/>
      <c r="J35" s="4"/>
      <c r="K35" s="40">
        <f>K34/29</f>
        <v>96.446633825944176</v>
      </c>
      <c r="N35" s="36">
        <f>N34/29</f>
        <v>100</v>
      </c>
      <c r="Q35" s="6">
        <f>Q34/29</f>
        <v>100</v>
      </c>
      <c r="S35" s="43"/>
    </row>
    <row r="38" spans="1:19" ht="86.4" x14ac:dyDescent="0.3">
      <c r="B38" s="25" t="s">
        <v>0</v>
      </c>
      <c r="C38" s="24" t="s">
        <v>43</v>
      </c>
    </row>
    <row r="39" spans="1:19" x14ac:dyDescent="0.3">
      <c r="B39" s="25"/>
      <c r="C39" s="24"/>
    </row>
    <row r="40" spans="1:19" x14ac:dyDescent="0.3">
      <c r="B40" s="18" t="s">
        <v>3</v>
      </c>
      <c r="C40" s="5">
        <v>100</v>
      </c>
    </row>
    <row r="41" spans="1:19" x14ac:dyDescent="0.3">
      <c r="B41" s="19" t="s">
        <v>5</v>
      </c>
      <c r="C41" s="5">
        <v>100</v>
      </c>
    </row>
    <row r="42" spans="1:19" x14ac:dyDescent="0.3">
      <c r="B42" s="18" t="s">
        <v>6</v>
      </c>
      <c r="C42" s="5">
        <v>100</v>
      </c>
    </row>
    <row r="43" spans="1:19" x14ac:dyDescent="0.3">
      <c r="B43" s="18" t="s">
        <v>8</v>
      </c>
      <c r="C43" s="5">
        <v>100</v>
      </c>
    </row>
    <row r="44" spans="1:19" x14ac:dyDescent="0.3">
      <c r="B44" s="20" t="s">
        <v>10</v>
      </c>
      <c r="C44" s="5">
        <v>100</v>
      </c>
    </row>
    <row r="45" spans="1:19" x14ac:dyDescent="0.3">
      <c r="B45" s="21" t="s">
        <v>12</v>
      </c>
      <c r="C45" s="5">
        <v>100</v>
      </c>
    </row>
    <row r="46" spans="1:19" x14ac:dyDescent="0.3">
      <c r="B46" s="21" t="s">
        <v>13</v>
      </c>
      <c r="C46" s="5">
        <v>100</v>
      </c>
    </row>
    <row r="47" spans="1:19" x14ac:dyDescent="0.3">
      <c r="B47" s="21" t="s">
        <v>14</v>
      </c>
      <c r="C47" s="5">
        <v>100</v>
      </c>
    </row>
    <row r="48" spans="1:19" x14ac:dyDescent="0.3">
      <c r="B48" s="21" t="s">
        <v>15</v>
      </c>
      <c r="C48" s="5">
        <v>100</v>
      </c>
    </row>
    <row r="49" spans="2:3" x14ac:dyDescent="0.3">
      <c r="B49" s="21" t="s">
        <v>16</v>
      </c>
      <c r="C49" s="5">
        <v>100</v>
      </c>
    </row>
    <row r="50" spans="2:3" x14ac:dyDescent="0.3">
      <c r="B50" s="20" t="s">
        <v>17</v>
      </c>
      <c r="C50" s="5">
        <v>100</v>
      </c>
    </row>
    <row r="51" spans="2:3" x14ac:dyDescent="0.3">
      <c r="B51" s="21" t="s">
        <v>19</v>
      </c>
      <c r="C51" s="5">
        <v>100</v>
      </c>
    </row>
    <row r="52" spans="2:3" x14ac:dyDescent="0.3">
      <c r="B52" s="21" t="s">
        <v>20</v>
      </c>
      <c r="C52" s="5">
        <v>100</v>
      </c>
    </row>
    <row r="53" spans="2:3" x14ac:dyDescent="0.3">
      <c r="B53" s="21" t="s">
        <v>22</v>
      </c>
      <c r="C53" s="5">
        <v>100</v>
      </c>
    </row>
    <row r="54" spans="2:3" x14ac:dyDescent="0.3">
      <c r="B54" s="21" t="s">
        <v>21</v>
      </c>
      <c r="C54" s="5">
        <v>100</v>
      </c>
    </row>
    <row r="55" spans="2:3" x14ac:dyDescent="0.3">
      <c r="B55" s="21" t="s">
        <v>24</v>
      </c>
      <c r="C55" s="5">
        <v>100</v>
      </c>
    </row>
    <row r="56" spans="2:3" x14ac:dyDescent="0.3">
      <c r="B56" s="18" t="s">
        <v>25</v>
      </c>
      <c r="C56" s="5">
        <v>100</v>
      </c>
    </row>
    <row r="57" spans="2:3" x14ac:dyDescent="0.3">
      <c r="B57" s="21" t="s">
        <v>27</v>
      </c>
      <c r="C57" s="5">
        <v>100</v>
      </c>
    </row>
    <row r="58" spans="2:3" x14ac:dyDescent="0.3">
      <c r="B58" s="21" t="s">
        <v>30</v>
      </c>
      <c r="C58" s="5">
        <v>100</v>
      </c>
    </row>
    <row r="59" spans="2:3" x14ac:dyDescent="0.3">
      <c r="B59" s="21" t="s">
        <v>18</v>
      </c>
      <c r="C59" s="5">
        <v>97</v>
      </c>
    </row>
    <row r="60" spans="2:3" x14ac:dyDescent="0.3">
      <c r="B60" s="18" t="s">
        <v>2</v>
      </c>
      <c r="C60" s="5">
        <v>94.5</v>
      </c>
    </row>
    <row r="61" spans="2:3" x14ac:dyDescent="0.3">
      <c r="B61" s="21" t="s">
        <v>23</v>
      </c>
      <c r="C61" s="5">
        <v>94.4</v>
      </c>
    </row>
    <row r="62" spans="2:3" x14ac:dyDescent="0.3">
      <c r="B62" s="21" t="s">
        <v>29</v>
      </c>
      <c r="C62" s="5">
        <v>92.9</v>
      </c>
    </row>
    <row r="63" spans="2:3" x14ac:dyDescent="0.3">
      <c r="B63" s="21" t="s">
        <v>28</v>
      </c>
      <c r="C63" s="5">
        <v>92.9</v>
      </c>
    </row>
    <row r="64" spans="2:3" x14ac:dyDescent="0.3">
      <c r="B64" s="18" t="s">
        <v>4</v>
      </c>
      <c r="C64" s="5">
        <v>92.7</v>
      </c>
    </row>
    <row r="65" spans="2:3" x14ac:dyDescent="0.3">
      <c r="B65" s="18" t="s">
        <v>9</v>
      </c>
      <c r="C65" s="5">
        <v>86.8</v>
      </c>
    </row>
    <row r="66" spans="2:3" x14ac:dyDescent="0.3">
      <c r="B66" s="18" t="s">
        <v>7</v>
      </c>
      <c r="C66" s="5">
        <v>80.900000000000006</v>
      </c>
    </row>
    <row r="67" spans="2:3" x14ac:dyDescent="0.3">
      <c r="B67" s="20" t="s">
        <v>26</v>
      </c>
      <c r="C67" s="5">
        <v>71.400000000000006</v>
      </c>
    </row>
    <row r="68" spans="2:3" x14ac:dyDescent="0.3">
      <c r="B68" s="21" t="s">
        <v>11</v>
      </c>
      <c r="C68" s="5">
        <v>68.900000000000006</v>
      </c>
    </row>
  </sheetData>
  <sortState ref="B40:C68">
    <sortCondition descending="1" ref="C40"/>
  </sortState>
  <mergeCells count="8">
    <mergeCell ref="L3:N3"/>
    <mergeCell ref="O3:Q3"/>
    <mergeCell ref="S2:S3"/>
    <mergeCell ref="E3:G3"/>
    <mergeCell ref="B2:H2"/>
    <mergeCell ref="I2:Q2"/>
    <mergeCell ref="I3:K3"/>
    <mergeCell ref="B3:D3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PREVENCION 2022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AutoBVT</dc:creator>
  <cp:lastModifiedBy>AutoBVT</cp:lastModifiedBy>
  <dcterms:created xsi:type="dcterms:W3CDTF">2023-01-11T13:42:23Z</dcterms:created>
  <dcterms:modified xsi:type="dcterms:W3CDTF">2023-01-30T15:06:11Z</dcterms:modified>
</cp:coreProperties>
</file>