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worksheets/sheet1.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2.xml" ContentType="application/vnd.openxmlformats-officedocument.spreadsheetml.worksheet+xml"/>
  <Override PartName="/xl/drawings/drawing13.xml" ContentType="application/vnd.openxmlformats-officedocument.drawing+xml"/>
  <Override PartName="/xl/worksheets/sheet3.xml" ContentType="application/vnd.openxmlformats-officedocument.spreadsheetml.worksheet+xml"/>
  <Override PartName="/xl/drawings/drawing14.xml" ContentType="application/vnd.openxmlformats-officedocument.drawing+xml"/>
  <Override PartName="/xl/worksheets/sheet4.xml" ContentType="application/vnd.openxmlformats-officedocument.spreadsheetml.worksheet+xml"/>
  <Override PartName="/xl/drawings/drawing15.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comments12.xml" ContentType="application/vnd.openxmlformats-officedocument.spreadsheetml.comments+xml"/>
  <Override PartName="/xl/worksheets/sheet7.xml" ContentType="application/vnd.openxmlformats-officedocument.spreadsheetml.worksheet+xml"/>
  <Override PartName="/xl/comments13.xml" ContentType="application/vnd.openxmlformats-officedocument.spreadsheetml.comments+xml"/>
  <Override PartName="/xl/drawings/drawing17.xml" ContentType="application/vnd.openxmlformats-officedocument.drawing+xml"/>
  <Override PartName="/xl/worksheets/sheet8.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firstSheet="6" activeTab="6"/>
  </bookViews>
  <sheets>
    <sheet name="Gráfico1" sheetId="1" state="hidden" r:id="rId1"/>
    <sheet name="Gráfico2" sheetId="2" state="hidden" r:id="rId2"/>
    <sheet name="Gráfico2 (2)" sheetId="3" state="hidden" r:id="rId3"/>
    <sheet name="Gráfico2 (3)" sheetId="4" state="hidden" r:id="rId4"/>
    <sheet name="Gráfico2 (4)" sheetId="5" state="hidden" r:id="rId5"/>
    <sheet name="Gráfico2 (5)" sheetId="6" state="hidden" r:id="rId6"/>
    <sheet name="PAAC 2019" sheetId="7" r:id="rId7"/>
    <sheet name="evaluacion_1_trim" sheetId="8" state="hidden" r:id="rId8"/>
    <sheet name="evaluacion_2_trim" sheetId="9" state="hidden" r:id="rId9"/>
    <sheet name="evaluacion_3_trim" sheetId="10" state="hidden" r:id="rId10"/>
    <sheet name="evaluacion_4_trim" sheetId="11" state="hidden" r:id="rId11"/>
    <sheet name="Hoja1" sheetId="12" state="hidden" r:id="rId12"/>
    <sheet name="Mapa Riesgos Corrupción" sheetId="13" r:id="rId13"/>
    <sheet name="Estrategia Antitrámites" sheetId="14" r:id="rId14"/>
  </sheets>
  <externalReferences>
    <externalReference r:id="rId17"/>
  </externalReferences>
  <definedNames>
    <definedName name="_xlnm._FilterDatabase" localSheetId="6" hidden="1">'PAAC 2019'!$A$13:$L$90</definedName>
  </definedNames>
  <calcPr fullCalcOnLoad="1"/>
</workbook>
</file>

<file path=xl/comments12.xml><?xml version="1.0" encoding="utf-8"?>
<comments xmlns="http://schemas.openxmlformats.org/spreadsheetml/2006/main">
  <authors>
    <author>AdministradorDCC</author>
  </authors>
  <commentList>
    <comment ref="F75" authorId="0">
      <text>
        <r>
          <rPr>
            <b/>
            <sz val="9"/>
            <rFont val="Tahoma"/>
            <family val="2"/>
          </rPr>
          <t>342 bienes reportados con depreciación $0,00 fueron dados de baja en resol. 457 del 30-jun-2016.
288 bienes no reportados con depreciación $0,00 fueron dados de baja en resol. 457 del 30-jun-2016.
TOTAL 2989 elementos reportados para baja</t>
        </r>
        <r>
          <rPr>
            <sz val="9"/>
            <rFont val="Tahoma"/>
            <family val="2"/>
          </rPr>
          <t xml:space="preserve">
</t>
        </r>
      </text>
    </comment>
  </commentList>
</comments>
</file>

<file path=xl/comments13.xml><?xml version="1.0" encoding="utf-8"?>
<comments xmlns="http://schemas.openxmlformats.org/spreadsheetml/2006/main">
  <authors>
    <author>Lina Cardona</author>
  </authors>
  <commentList>
    <comment ref="C9" authorId="0">
      <text>
        <r>
          <rPr>
            <b/>
            <sz val="11"/>
            <rFont val="Arial"/>
            <family val="2"/>
          </rPr>
          <t>Es el por qué podría llegar a materializarse el riesgo</t>
        </r>
      </text>
    </comment>
    <comment ref="D9" authorId="0">
      <text>
        <r>
          <rPr>
            <b/>
            <sz val="11"/>
            <rFont val="Arial"/>
            <family val="2"/>
          </rPr>
          <t>Situación que puede llegar a afectar el logro de los objetivos de la entidad</t>
        </r>
      </text>
    </comment>
    <comment ref="E9" authorId="0">
      <text>
        <r>
          <rPr>
            <b/>
            <sz val="11"/>
            <rFont val="Arial"/>
            <family val="2"/>
          </rPr>
          <t>Qué le pasaría a la entidad si el riesgo se llega a materializar?</t>
        </r>
      </text>
    </comment>
    <comment ref="U9" authorId="0">
      <text>
        <r>
          <rPr>
            <b/>
            <sz val="11"/>
            <rFont val="Arial"/>
            <family val="2"/>
          </rPr>
          <t>Preventivas o Correctivas</t>
        </r>
        <r>
          <rPr>
            <b/>
            <sz val="9"/>
            <rFont val="Tahoma"/>
            <family val="2"/>
          </rPr>
          <t xml:space="preserve">
</t>
        </r>
      </text>
    </comment>
    <comment ref="X9" authorId="0">
      <text>
        <r>
          <rPr>
            <b/>
            <sz val="11"/>
            <rFont val="Arial"/>
            <family val="2"/>
          </rPr>
          <t>Escriba fórmula del indicador</t>
        </r>
      </text>
    </comment>
  </commentList>
</comments>
</file>

<file path=xl/comments14.xml><?xml version="1.0" encoding="utf-8"?>
<comments xmlns="http://schemas.openxmlformats.org/spreadsheetml/2006/main">
  <authors>
    <author>Luz Miriam Diaz Diaz</author>
  </authors>
  <commentList>
    <comment ref="F18" authorId="0">
      <text>
        <r>
          <rPr>
            <b/>
            <sz val="9"/>
            <rFont val="Tahoma"/>
            <family val="2"/>
          </rPr>
          <t>Luz Miriam Diaz :</t>
        </r>
        <r>
          <rPr>
            <sz val="9"/>
            <rFont val="Tahoma"/>
            <family val="2"/>
          </rPr>
          <t xml:space="preserve">
Favor escribir el tiempo de ejecución del trámite</t>
        </r>
      </text>
    </comment>
  </commentList>
</comments>
</file>

<file path=xl/comments7.xml><?xml version="1.0" encoding="utf-8"?>
<comments xmlns="http://schemas.openxmlformats.org/spreadsheetml/2006/main">
  <authors>
    <author>Planeacion</author>
    <author>user</author>
  </authors>
  <commentList>
    <comment ref="K12" authorId="0">
      <text>
        <r>
          <rPr>
            <b/>
            <sz val="8"/>
            <rFont val="Tahoma"/>
            <family val="2"/>
          </rPr>
          <t>NOTA:</t>
        </r>
        <r>
          <rPr>
            <sz val="8"/>
            <rFont val="Tahoma"/>
            <family val="2"/>
          </rPr>
          <t xml:space="preserve">
Es la cuantificación de los recursos que se invertirán para alcanzar la meta</t>
        </r>
      </text>
    </comment>
    <comment ref="K51" authorId="0">
      <text>
        <r>
          <rPr>
            <b/>
            <sz val="8"/>
            <rFont val="Tahoma"/>
            <family val="2"/>
          </rPr>
          <t>NOTA:</t>
        </r>
        <r>
          <rPr>
            <sz val="8"/>
            <rFont val="Tahoma"/>
            <family val="2"/>
          </rPr>
          <t xml:space="preserve">
Es la cuantificación de los recursos que se invertirán para alcanzar la meta</t>
        </r>
      </text>
    </comment>
    <comment ref="K71" authorId="0">
      <text>
        <r>
          <rPr>
            <b/>
            <sz val="8"/>
            <rFont val="Tahoma"/>
            <family val="2"/>
          </rPr>
          <t>NOTA:</t>
        </r>
        <r>
          <rPr>
            <sz val="8"/>
            <rFont val="Tahoma"/>
            <family val="2"/>
          </rPr>
          <t xml:space="preserve">
Es la cuantificación de los recursos que se invertirán para alcanzar la meta</t>
        </r>
      </text>
    </comment>
    <comment ref="K29" authorId="0">
      <text>
        <r>
          <rPr>
            <b/>
            <sz val="8"/>
            <rFont val="Tahoma"/>
            <family val="2"/>
          </rPr>
          <t>NOTA:</t>
        </r>
        <r>
          <rPr>
            <sz val="8"/>
            <rFont val="Tahoma"/>
            <family val="2"/>
          </rPr>
          <t xml:space="preserve">
Es la cuantificación de los recursos que se invertirán para alcanzar la meta</t>
        </r>
      </text>
    </comment>
    <comment ref="K92" authorId="0">
      <text>
        <r>
          <rPr>
            <b/>
            <sz val="8"/>
            <rFont val="Tahoma"/>
            <family val="2"/>
          </rPr>
          <t>NOTA:</t>
        </r>
        <r>
          <rPr>
            <sz val="8"/>
            <rFont val="Tahoma"/>
            <family val="2"/>
          </rPr>
          <t xml:space="preserve">
Es la cuantificación de los recursos que se invertirán para alcanzar la meta</t>
        </r>
      </text>
    </comment>
    <comment ref="D55" authorId="1">
      <text>
        <r>
          <rPr>
            <b/>
            <sz val="9"/>
            <rFont val="Tahoma"/>
            <family val="2"/>
          </rPr>
          <t>user:</t>
        </r>
        <r>
          <rPr>
            <sz val="9"/>
            <rFont val="Tahoma"/>
            <family val="2"/>
          </rPr>
          <t xml:space="preserve">
Meta del Plan de Acción 2019</t>
        </r>
      </text>
    </comment>
  </commentList>
</comments>
</file>

<file path=xl/sharedStrings.xml><?xml version="1.0" encoding="utf-8"?>
<sst xmlns="http://schemas.openxmlformats.org/spreadsheetml/2006/main" count="1624" uniqueCount="602">
  <si>
    <t>METAS</t>
  </si>
  <si>
    <t>ACTIVIDADES</t>
  </si>
  <si>
    <t>RESPONSABLE</t>
  </si>
  <si>
    <t>PLAZO</t>
  </si>
  <si>
    <t>DEPENDENCIA :</t>
  </si>
  <si>
    <t>FECHA DE FORMULACIÓN :</t>
  </si>
  <si>
    <t>PROGRAMADAS POR CADA META</t>
  </si>
  <si>
    <t>DE CADA ACTIVIDAD</t>
  </si>
  <si>
    <t>META</t>
  </si>
  <si>
    <t>DE CADA META</t>
  </si>
  <si>
    <t>INDICADOR</t>
  </si>
  <si>
    <t>Versión</t>
  </si>
  <si>
    <t>Página No.</t>
  </si>
  <si>
    <t>República de Colombia</t>
  </si>
  <si>
    <t>1 de 1</t>
  </si>
  <si>
    <t>PLANEACIÓN ESTRATÉGICA</t>
  </si>
  <si>
    <t>OBJETIVO ESTRATÉGICO:</t>
  </si>
  <si>
    <t>RECURSOS $
NECESARIOS</t>
  </si>
  <si>
    <t>PARA EJECUTAR LA META</t>
  </si>
  <si>
    <t>DE RESULTADO</t>
  </si>
  <si>
    <t>EVALUACIÓN PLAN DE ACCIÓN</t>
  </si>
  <si>
    <t>SEGUIMIENTO A LA GESTIÓN</t>
  </si>
  <si>
    <t>SGE-FT-005</t>
  </si>
  <si>
    <t>TRIMESTRE REPORTADO:</t>
  </si>
  <si>
    <t>PRIMER TRIMESTRE</t>
  </si>
  <si>
    <t>FECHA DE EVALUACIÓN :</t>
  </si>
  <si>
    <t>SEGUNDO TRIMESTRE</t>
  </si>
  <si>
    <t>TERCER TRIMESTRE</t>
  </si>
  <si>
    <t>CUARTO TRIMESTRE</t>
  </si>
  <si>
    <t>POLÍTICA DE DESARROLLO ADMINISTRATIVO:</t>
  </si>
  <si>
    <t>1. Gestión Misional y de Gobierno.</t>
  </si>
  <si>
    <t>2. Transparencia, participación y servicio al ciudadano.</t>
  </si>
  <si>
    <t>4. Eficiencia Administrativa</t>
  </si>
  <si>
    <t>5. Gestión Financiera</t>
  </si>
  <si>
    <t>Actividades Ejecutadas/actividades programadas</t>
  </si>
  <si>
    <t>Formular y hacer seguimiento a los planes específicos de 4 procesos misionales</t>
  </si>
  <si>
    <t>Realizar seguimiento de proyectos aprobados con la respectiva solicitud de informes.</t>
  </si>
  <si>
    <t>Estudio y evaluación de proyectos presentados</t>
  </si>
  <si>
    <t>Emitir las directrices para la presentación de proyectos</t>
  </si>
  <si>
    <t>Presentación y selección de proyectos con el comité asesor</t>
  </si>
  <si>
    <t>Evaluación de los planes específicos presentados por las D.S y O.O</t>
  </si>
  <si>
    <t>Tabulación y elaboración de estadísticas de los reportes trimestrales (SIM)</t>
  </si>
  <si>
    <t>Evaluar el cumplimiento trimestral de los planes específicos.</t>
  </si>
  <si>
    <t>Elaborar Informes semestrales del cumplimiento de los planes específicos.</t>
  </si>
  <si>
    <t>Reportar en el I semestre el avance de cumplimiento a los interesados (D.S y O.O) y la Oficina de Planeación</t>
  </si>
  <si>
    <t>% de cumplimiento de ejecución de proyectos aprobados</t>
  </si>
  <si>
    <t>Procedimiento actualizado e implementado</t>
  </si>
  <si>
    <t>Implementar las actividades definidas en el plan de trabajo</t>
  </si>
  <si>
    <t>Actualizar con los responsables el plan de trabajo para implementación de la política.</t>
  </si>
  <si>
    <t>Realizar el seguimiento para implementar los criterios faltantes de la estrategia GEL</t>
  </si>
  <si>
    <t>Actualizar los mapas de riesgos de la entidad</t>
  </si>
  <si>
    <t>Simplificar el procedimiento para la atención de eventos de afluencia masiva</t>
  </si>
  <si>
    <t xml:space="preserve">Realizar 40 auditorías internas de calidad
</t>
  </si>
  <si>
    <t>Elaborar el programa de auditorías</t>
  </si>
  <si>
    <t>No. auditorías ejecutadas
-----------------------
No. auditorías programadas</t>
  </si>
  <si>
    <t>Socializar el programa y el procedimiento con potenciales auditores</t>
  </si>
  <si>
    <t xml:space="preserve">Ejecutar el programa de auditoría </t>
  </si>
  <si>
    <t>Realizar el seguimiento a los hallazgos de las auditorías externas e internas sobre el SGC.</t>
  </si>
  <si>
    <t>Elaborar y tramitar un estudio de reestructuración de la Entidad</t>
  </si>
  <si>
    <t>Redefinir las funciones de los grupos internos de trabajo</t>
  </si>
  <si>
    <t>Ejecutar los proyectos de inversión</t>
  </si>
  <si>
    <t>Actualizar los proyectos en el SUIFP</t>
  </si>
  <si>
    <t>Ejecutar los recursos asignados en la vigencia</t>
  </si>
  <si>
    <t>Jefe Oficina Asesora de Planeación</t>
  </si>
  <si>
    <t>Emitir los lineamientos para la formulación de los planes específicos</t>
  </si>
  <si>
    <t>Profesional Oficina Planeación</t>
  </si>
  <si>
    <t>% ejecución promedio de los planes específicos de procesos misionales</t>
  </si>
  <si>
    <t>Mejorar el sistema de respuesta a los  requerimientos de los Clientes</t>
  </si>
  <si>
    <t>Continuar la implementación del Banco de Proyectos de Acción Social y Gestión Ambiental</t>
  </si>
  <si>
    <t>Formular e implementar la política de participación y servicio al ciudadano</t>
  </si>
  <si>
    <t>Realizar la divulgación y sensibilización</t>
  </si>
  <si>
    <t>Realizar mesa de trabajo con funcionarios involucrados para elaborar el plan de acción</t>
  </si>
  <si>
    <t>Realizar dos seguimientos al plan de trabajo formulado</t>
  </si>
  <si>
    <t>Técnico de Servicios Orientación Ciudadana</t>
  </si>
  <si>
    <t>Política formulada y plan de trabajo en implementación.</t>
  </si>
  <si>
    <t>Técnico para Apoyo 
Orientación Ciudadana</t>
  </si>
  <si>
    <t>Implementar la estrategia de rendición de cuentas a la ciudadanía</t>
  </si>
  <si>
    <t>Aplicar encuesta de satisfacción virtual, incluir FAQ rendición de cuentas, utilizar lenguaje ciudadano, crear enlace con Urna de cristal,  cumplir todos los criterios de la fase de información y democracia del Manual  3.1</t>
  </si>
  <si>
    <t>Programar un espacio trimestral para intercambio de información con el ciudadano, recopilar y publicar FAQ en la página web</t>
  </si>
  <si>
    <t>Desarrollar un encuentro semestral  con los Líderes Voluntarios que participan en cursos de capacitación en la ESCAP.</t>
  </si>
  <si>
    <t>Desarrollar una audiencia pública de rendición de cuentas a la ciudadanía a través de videoconferencia incluyendo chat y/o foro.  Recopilar y publicar FAQ en la página web</t>
  </si>
  <si>
    <t>Divulgar informe trimestral de gestión por área misional .</t>
  </si>
  <si>
    <t>Porcentaje de cumplimiento del plan formulado</t>
  </si>
  <si>
    <t>Formular un plan de trabajo</t>
  </si>
  <si>
    <t>Realizar seguimiento al plan de trabajo.</t>
  </si>
  <si>
    <t>Realizar un diagnóstico identificando las debilidades en el sistema de respuesta</t>
  </si>
  <si>
    <t>Continuar la implementación de la política de comunicación organizacional</t>
  </si>
  <si>
    <t>No. de mecanismos implementados
_____________
No. de mecanismos de la política</t>
  </si>
  <si>
    <t>Hacer seguimiento a los mapas de riesgos actualizados</t>
  </si>
  <si>
    <t>Identificar metodología y preparar capacitación</t>
  </si>
  <si>
    <t>Dictar la capacitación a los dueños de los procesos</t>
  </si>
  <si>
    <t>Preparar plan de trabajo</t>
  </si>
  <si>
    <t>Realizar el seguimiento a las dependencias de la DIGER</t>
  </si>
  <si>
    <t>Realizar el seguimiento a las seccionales y oficinas operativas</t>
  </si>
  <si>
    <t>Mapas de riesgos actualizados / No. total de dependencias</t>
  </si>
  <si>
    <t>No. hallazgos cerrados / No. Hallazgos totales</t>
  </si>
  <si>
    <t>Actualizar procedimiento</t>
  </si>
  <si>
    <t>Divulgar nuevo procedimiento a Direcciones seccionales y oficinas operativas</t>
  </si>
  <si>
    <t>Definir estrategias de reducción</t>
  </si>
  <si>
    <t>Actualizar el estudio técnico</t>
  </si>
  <si>
    <t>Realizar el trámite respectivo ante el GSED</t>
  </si>
  <si>
    <t>Estudio técnico aprobado</t>
  </si>
  <si>
    <t>Realizar el seguimiento y actualización del SPI</t>
  </si>
  <si>
    <t>No. proyectos aprobados / 3</t>
  </si>
  <si>
    <t>Formular la política de participación y servicios al ciudadano</t>
  </si>
  <si>
    <t>Participar en dos eventos masivos relacionados con la misión institucional donde participen los ciudadanos, utilizar lenguaje ciudadano.</t>
  </si>
  <si>
    <t>Aplicar y analizar resultados de la encuesta de satisfacción de clientes</t>
  </si>
  <si>
    <t>Variación de los hallazgos por atención a los requerimientos de los clientes</t>
  </si>
  <si>
    <t>Realizar seguimiento a las tareas de la Revisión de la Dirección</t>
  </si>
  <si>
    <t xml:space="preserve">ACTIVIDADES </t>
  </si>
  <si>
    <t>MEDICIÓN DEL INDICADOR</t>
  </si>
  <si>
    <t>EJECUTADAS POR CADA META</t>
  </si>
  <si>
    <t>CUMPLIMIENTO</t>
  </si>
  <si>
    <t>La medición del indicador de resultado se calcula con base en la formula del indicador.  Este valor siempre será en porcentaje (%).</t>
  </si>
  <si>
    <t>PES-FT-001</t>
  </si>
  <si>
    <t>DEFENSA CIVIL COLOMBIANA</t>
  </si>
  <si>
    <t>INDICADOR DE CUMPLIMIENTO</t>
  </si>
  <si>
    <t>PLAZO DE CADA ACTIVIDAD</t>
  </si>
  <si>
    <t>I TRIM</t>
  </si>
  <si>
    <t>II TRIM</t>
  </si>
  <si>
    <t>III TRIM</t>
  </si>
  <si>
    <t>IV TRIM</t>
  </si>
  <si>
    <t>Ponderación de cada actividad</t>
  </si>
  <si>
    <t>PLAN ANTICORRUPCIÓN Y DE ATENCIÓN AL CIUDADANO</t>
  </si>
  <si>
    <t>GESTIÓN DEL RIESGO DE CORRUPCIÓN - MAPAS DE RIESGOS DE CORRUPCIÓN</t>
  </si>
  <si>
    <t xml:space="preserve">Componente 1: </t>
  </si>
  <si>
    <t>Componente 2:</t>
  </si>
  <si>
    <t>Componente 3:</t>
  </si>
  <si>
    <t>Componente 4:</t>
  </si>
  <si>
    <t>Componente 5:</t>
  </si>
  <si>
    <t>Componente 6:</t>
  </si>
  <si>
    <t>31 DE ENERO DE 2019</t>
  </si>
  <si>
    <t>Asociar las metas y actividades formuladas en la planeación institucional de la vigencia 2019 con los Derechos y Objetivos de Desarrollo Sostenibles que se están garantizando a través de la Gestión Institucional.</t>
  </si>
  <si>
    <t>Producir la información sobre la gestión (Informes de Gestión, Indicadores de Gestión, Estados Financieros, Presupuesto, Emergencias, Proyectos, Contratación)</t>
  </si>
  <si>
    <t>Actualizar los riesgos de corrupción de 12 procesos de gestión</t>
  </si>
  <si>
    <t>Profesional de Defensa Oficina Asesora de Planeación</t>
  </si>
  <si>
    <t>Identificar, valorar y evaluar los riesgos</t>
  </si>
  <si>
    <t>Consolidar la Matriz de Riesgos de Corrupción</t>
  </si>
  <si>
    <t>Divulgar los riesgos de corrupción a través de la página WEB</t>
  </si>
  <si>
    <t>Incluir el mapa de riesgos de corrupción en el sistema de información.</t>
  </si>
  <si>
    <t>Dueños de los procesos</t>
  </si>
  <si>
    <t>X</t>
  </si>
  <si>
    <t>Realizar el monitoreo y revisión de los riesgos de corrupción</t>
  </si>
  <si>
    <t>Realizar las mesas de trabajo para la  revisión de los riesgos identificados con el fin de determinar la necesidad de modificar, actualizar o mantener en las mismas condiciones los factores de riesgo, así como su identificación, análisis y valoración</t>
  </si>
  <si>
    <t xml:space="preserve">Realizar tres seguimientos de los  riesgos de corrupción </t>
  </si>
  <si>
    <t>Jefe Oficina de Control Interno</t>
  </si>
  <si>
    <t>Realizar los seguimientos y los respectivos informes</t>
  </si>
  <si>
    <t>Realizar la publicación del informe de cada seguimiento realizado a los  riesgos de corrupción</t>
  </si>
  <si>
    <t>Responsables de generación y publicación de la información</t>
  </si>
  <si>
    <t>Técnico para Apoyo de Seguridad y Defensa OAP</t>
  </si>
  <si>
    <t>Realizar una revisión trimestral de la información publicada en el sitio web, de acuerdo con lo estipulado en la Ley de Transparencia.</t>
  </si>
  <si>
    <t>Desarrollar las actividades necesarias para mantener la transparencia activa de la entidad.</t>
  </si>
  <si>
    <t>Desarrollar las actividades necesarias para mantener la transparencia pasiva de la entidad.</t>
  </si>
  <si>
    <t>Diseñar e implementar una campaña de sensibilización sobre la atención de trámites y solicitudes de los usuarios y grupos de interés, con calidad y oportunidad.</t>
  </si>
  <si>
    <t>Jefe de Grupo de Orientación Ciudadana y Gestión Documental</t>
  </si>
  <si>
    <t xml:space="preserve">Realizar seguimiento trimestral a la calidad y oportunidad de las  respuestas de PQRSD, allegadas por los ciudadanos y grupos de interés. </t>
  </si>
  <si>
    <t>Actualizar mensualmente el calendario de actividades, de acuerdo con lo programado a nivel nacional.</t>
  </si>
  <si>
    <t>Profesional de defensa Oficina de Prensa</t>
  </si>
  <si>
    <t>Jefe Oficina Asesora Jurídica</t>
  </si>
  <si>
    <t>Jefe Oficina Asesora de las TIC.</t>
  </si>
  <si>
    <t>Actualizar las bases de Datos abiertos en la página www.datos.gov.co</t>
  </si>
  <si>
    <t>Responsables de los procesos</t>
  </si>
  <si>
    <t>Elaborar el Acto administrativo mediante el cual se aprueba el Esquema de publicación de la Entidad y publicarlo en la sección de transparencia de la página web oficial.</t>
  </si>
  <si>
    <t>Elaborar el Acto administrativo mediante el cual se aprueba el Registro de Activos de información de la Entidad y publicarlo en la sección de Transparencia y acceso a la información de la página web oficial.</t>
  </si>
  <si>
    <t>Jefe Oficina Asesora de Planeación.</t>
  </si>
  <si>
    <t xml:space="preserve">Criterios diferenciales de accesibilidad a la información pública </t>
  </si>
  <si>
    <t xml:space="preserve">Fortalecer los conocimientos y criterios sobre transparencia y acceso a la información pública </t>
  </si>
  <si>
    <t xml:space="preserve">Crear mecanismos para fortalecer la atención incluyente y accesibilidad </t>
  </si>
  <si>
    <t>Profesional de defensa Grupo de Prevención y Acción integral.</t>
  </si>
  <si>
    <t>Jefe Oficina Asesora de Planeación
Jefe de Grupo de Prevención y Acción Integral</t>
  </si>
  <si>
    <t>Jefe Oficina Asesora de las TIC</t>
  </si>
  <si>
    <t xml:space="preserve">Fortalecer 3 canales de
atención </t>
  </si>
  <si>
    <t>Desarrollar el plan institucional de capacitación de los servidores públicos de la entidad</t>
  </si>
  <si>
    <t xml:space="preserve">Jefe Oficina Asesora de las TIC
Profesional de defensa Oficina de Prensa
</t>
  </si>
  <si>
    <t xml:space="preserve">
Profesional de Defensa oficina de Prensa</t>
  </si>
  <si>
    <t>Profesional de Defensa Grupo de Gestión del Talento Humano</t>
  </si>
  <si>
    <t xml:space="preserve">Asegurar el cumplimiento normativo en temas de tratamiento de datos personales y PQRSD </t>
  </si>
  <si>
    <t xml:space="preserve">
Jefe Grupo de Orientación Ciudadana y Gestión Documental</t>
  </si>
  <si>
    <t>Jefe Grupo de Orientación Ciudadana y Gestión Documental</t>
  </si>
  <si>
    <t>Mejorar el relacionamiento con el ciudadano</t>
  </si>
  <si>
    <t>Aplicar una encuesta de percepción de los ciudadanos mensual, sobre la atención de la entidad en la ventanilla de atención de la Dirección General, las Direcciones Seccionales y oficinas de Defensa Civil.</t>
  </si>
  <si>
    <t>Profesional de defensa Grupo de Prevención y acción Integral</t>
  </si>
  <si>
    <t>Jefe de Grupo de Gestión del Talento Humano</t>
  </si>
  <si>
    <t>Analizar las debilidades y fortalezas para la rendición de cuentas</t>
  </si>
  <si>
    <t>Socializar los resultados de la rendición de cuentas a la ciudadanía, con los servidores públicos de la DIGER, las Direcciones Seccionales y Oficinas de Defensa Civil.</t>
  </si>
  <si>
    <t>Desarrollar las acciones necesarias para fortalecer la fase de información de la Rendición de cuentas a la ciudadanía.</t>
  </si>
  <si>
    <t>Desarrollar las acciones necesarias para fortalecer la fase de dialogo de la Rendición de cuentas a la ciudadanía.</t>
  </si>
  <si>
    <t>Enviar convocatoria con los lineamientos para la participación en 5 encuentros ciudadanos y realizar la invitación a través de las redes sociales</t>
  </si>
  <si>
    <t>Participar en 5 encuentros ciudadanos convocados por el Departamento Nacional de Planeación (DNP).</t>
  </si>
  <si>
    <t>Socializar la guía de Rendición de cuentas a la Ciudadanía a los servidores públicos de la DIGER, las Direcciones Seccionales y Oficinas de Defensa Civil a nivel nacional.</t>
  </si>
  <si>
    <t>Desarrollar las acciones necesarias para fortalecer la fase de responsabilidad de la Rendición de cuentas a la ciudadanía.</t>
  </si>
  <si>
    <t>Producir la información sobre el avance en los compromisos adquiridos en los espacios de dialogo y las acciones de mejoramiento a la gestión de la entidad (Planes de mejora) con base en la ruta previamente definida para desarrollar los espacios de dialogo.</t>
  </si>
  <si>
    <t>Analizar los resultados obtenidos en la implementación de la estrategia de rendición de cuentas, con base en la consolidación de los formatos internos de reporte aportados por las áreas misionales y de apoyo, para identificar: número de espacios de diálogo en los que se rindió cuentas, grupos de valor involucrados, metas institucionales priorizadas, evaluación y recomendaciones de cada espacio de rendición de cuentas, estado actual de los compromisos adquiridos de cara a la ciudadanía, nivel de cumplimientos de las actividades establecidas en toda la estrategia de rendición de cuentas.</t>
  </si>
  <si>
    <t>Técnico para apoyo de seguridad y defensa OAP</t>
  </si>
  <si>
    <t>Promover la participación ciudadana en la gestión de la entidad.</t>
  </si>
  <si>
    <t>Jefe Oficina Asesora de Planeación
Directores Seccionales y Líderes de Oficinas de Defensa Civil</t>
  </si>
  <si>
    <t>Jefe de Oficina de Control Interno</t>
  </si>
  <si>
    <t>Dueños de procesos, Directores Seccionales y Líderes de Oficinas de Defensa Civil</t>
  </si>
  <si>
    <t>Analizar las recomendaciones realizadas por los órganos de control frente a los informes de rendición de cuentas y establecer correctivos que optimicen la gestión y faciliten el cumplimiento de las metas del plan institucional. (Planes de mejoramiento)</t>
  </si>
  <si>
    <t>Priorizar los temas de interés que los grupos de valor tienen sobre la gestión de las metas del plan institucional, para definir la información que se producirá de manera permanente. Lo anterior, a partir de los resultados de la caracterización o de cualquier otro mecanismo.</t>
  </si>
  <si>
    <t>Desarrollar la fase de preparación  de un protocolo de comunicación y atención en emergencias para la población en condición de discapacidad.</t>
  </si>
  <si>
    <t>Realizar la medición trimestral del plan institucional de capacitación.</t>
  </si>
  <si>
    <t xml:space="preserve">Aprobar Instrumentos de Gestión de la Información mediante acto administrativo. </t>
  </si>
  <si>
    <t xml:space="preserve">Diseñar un cronograma que defina los espacios de participación ciudadana que se implementarán en la entidad y publicarlo en la página web oficial </t>
  </si>
  <si>
    <t>ESTRATEGIA DE RENDICIÓN DE CUENTAS</t>
  </si>
  <si>
    <t>MECANISMOS PARA MEJORAR LA ATENCIÓN AL CIUDADANO</t>
  </si>
  <si>
    <t>MECANISMOS PARA LA TRANSPARENCIA Y EL ACCESO A LA INFORMACIÓN</t>
  </si>
  <si>
    <t>OBJETIVO ESTRATÉGICO 5:</t>
  </si>
  <si>
    <t>INICIATIVAS ADICIONALES</t>
  </si>
  <si>
    <t>Realizar convocatoria a mesas de trabajo.</t>
  </si>
  <si>
    <t>No. actividades realizadas / No. actividades programadas</t>
  </si>
  <si>
    <t>No. seguimientos  realizados / No. seguimientos programados</t>
  </si>
  <si>
    <t>Implementar un programa de mejora continua de la gestión y desempeño institucional.</t>
  </si>
  <si>
    <t>Identificar y relacionar las condiciones institucionales idóneas para la promoción de la participación ciudadana</t>
  </si>
  <si>
    <t xml:space="preserve"> </t>
  </si>
  <si>
    <t>Profesional Grupo de Prevención y Acción Integral.</t>
  </si>
  <si>
    <t>Realizar seguimiento cuatrimestral al cumplimiento de la estrategia de rendición de cuentas.</t>
  </si>
  <si>
    <t>Socializar el plan institucional de capacitación.</t>
  </si>
  <si>
    <t>Elaborar 4 informes  de control sobre el estado de respuestas a las PQRD de las dependencias y seccionales para identificar oportunidades de mejora en la prestación de los servicios</t>
  </si>
  <si>
    <t>Publicar en el sitio web oficial 4 informes  de control sobre el estado de respuestas a las PQRD de las dependencias y seccionales para identificar oportunidades de mejora en la prestación de los servicios</t>
  </si>
  <si>
    <t>Diseñar, socializar y publicar un reglamento interno para la gestión de las peticiones y quejas recibidas</t>
  </si>
  <si>
    <t>Generar un indicador trimestral para medir los mensajes recibidos y respuestas generadas por medio de redes sociales.</t>
  </si>
  <si>
    <t>Realizar un estudio de viabilidad para implementar un mecanismo de traducción de la información pública de la entidad, a por lo menos tres lenguas nativas.</t>
  </si>
  <si>
    <t>Poner en operación la línea de atención 144 en 7 seccionales de acuerdo con las políticas y protocolos de la Dirección General.</t>
  </si>
  <si>
    <t>Actualizar el normograma de la Entidad en la sección de transparencia Del sitio web oficial.</t>
  </si>
  <si>
    <t xml:space="preserve">Jefe Oficina Asesora Jurídica
</t>
  </si>
  <si>
    <t>Realizar la medición cuatrimestral de los indicadores de los riesgos de corrupción en el sistema de información.</t>
  </si>
  <si>
    <t>RACIONALIZACIÓN DE TRAMITES (Ver hoja siguiente)</t>
  </si>
  <si>
    <t>Actualizar la guía de Rendición de Cuentas a la Ciudadanía de la entidad con base en el MURC</t>
  </si>
  <si>
    <t>Actualizar el Plan Institucional de Capacitación conforme a los lineamientos de la política de servicio al ciudadano de MIPG.</t>
  </si>
  <si>
    <t>Definir el cronograma de la estrategia  y elaborar una directiva mediante la cual se especifiquen los lineamientos para la producción y divulgación de la información, atendiendo los requerimientos de cada espacio de dialogo.</t>
  </si>
  <si>
    <t>Incluir en la directiva los lineamientos para cada uno de los espacios de diálogo definido previamente en el cronograma.</t>
  </si>
  <si>
    <r>
      <t>Actualizar el formato interno de reporte de las actividades de rendición de cuentas que se realizará en toda la entidad que</t>
    </r>
    <r>
      <rPr>
        <sz val="10"/>
        <rFont val="Arial"/>
        <family val="2"/>
      </rPr>
      <t xml:space="preserve"> contenga: actividades realizadas, grupos de valor involucrados, temas y/o metas institucionales asociadas a las actividades realizadas de la rendición de cuentas, observaciones, propuestas y recomendaciones de los grupos de valor, resultado de la participación y compromisos adquiridos de cara a la ciudadanía.</t>
    </r>
  </si>
  <si>
    <r>
      <t>Incluir en la</t>
    </r>
    <r>
      <rPr>
        <strike/>
        <sz val="10"/>
        <rFont val="Arial"/>
        <family val="2"/>
      </rPr>
      <t xml:space="preserve"> </t>
    </r>
    <r>
      <rPr>
        <sz val="10"/>
        <rFont val="Arial"/>
        <family val="2"/>
      </rPr>
      <t>directiva un esquema de seguimiento a los compromisos adquiridos.</t>
    </r>
  </si>
  <si>
    <t>Gestionar la traducción en 2 lenguas nativas de los lineamientos de PQR que están publicados en el siguiente  enlace de la página WEB: Inicios &gt; Servicios al Ciudadano &gt; Participación Ciudadana &gt; PQRD</t>
  </si>
  <si>
    <t>Realizar seguimiento trimestral al cumplimiento de la Estrategia de Participación Ciudadana y el cronograma planteado.</t>
  </si>
  <si>
    <t>Publicar tres informes de las actividades de participación ciudadana desarrolladas, que incluya las observaciones, sugerencias y necesidades de los usuarios y grupos de interés.</t>
  </si>
  <si>
    <t>Elaborar una directiva de participación ciudadana, donde se establezcan los lineamientos para desarrollar las actividades de participación ciudadana a desarrollar durante la vigencia y que contenga un cronograma que identifique su desarrollo.</t>
  </si>
  <si>
    <t>Realizar un ejercicio de formulación de políticas públicas con participación ciudadana de los voluntarios basado en la Identificación y priorización de necesidades o problemas en la Gestión del Riesgo de Desastres</t>
  </si>
  <si>
    <t>Disponer 12 espacios de participación ciudadana: 2 foros de planeación participativa, 5 encuestas sobre temas misionales, 5 encuestas sobre temas administrativos dirigidos a los usuarios.</t>
  </si>
  <si>
    <t>Realizar mesas de trabajo con las áreas misionales y de apoyo, las actividades que cada área realizará y en las cuales tiene programado o debe involucrar la participación de la ciudadanía o grupos de valor, y clasificarlas en el ciclo de la gestión a la que corresponden.</t>
  </si>
  <si>
    <t>Técnico para Apoyo de Seguridad y Defensa OAP
Dueños de procesos</t>
  </si>
  <si>
    <t>Jefe Oficina Asesora de Planeación
Dueños de los procesos</t>
  </si>
  <si>
    <t>Directores Seccionales y Líderes de Oficinas de Defensa Civil</t>
  </si>
  <si>
    <t>MAPA DE RIESGOS</t>
  </si>
  <si>
    <t>PLANEACION 
ESTRATEGICA</t>
  </si>
  <si>
    <t>PES-FT-012</t>
  </si>
  <si>
    <t>MAPA DE RIESGOS DE CORRUPCION 2019</t>
  </si>
  <si>
    <t>IDENTIFICACIÓN DEL RIESGO</t>
  </si>
  <si>
    <t>ANALISIS DEL RIESGO</t>
  </si>
  <si>
    <t xml:space="preserve"> VALORACIÓN DEL RIESGO ANTES DE CONTROLES </t>
  </si>
  <si>
    <t>VALORACIÓN DEL RIESGO DESPUES DE CONTROLES</t>
  </si>
  <si>
    <t>ACCIONES</t>
  </si>
  <si>
    <t>MONITOREO</t>
  </si>
  <si>
    <t>PROCESO</t>
  </si>
  <si>
    <t>CAUSA</t>
  </si>
  <si>
    <t>RIESGO</t>
  </si>
  <si>
    <t>CONSECUENCIA (Efectos)</t>
  </si>
  <si>
    <t>VALORACIÓN DEL RIESGO</t>
  </si>
  <si>
    <t>NUEVA CALIFICACIÓN</t>
  </si>
  <si>
    <t>Acciones</t>
  </si>
  <si>
    <t>Fecha cumplimiento de las acciones</t>
  </si>
  <si>
    <t>Responsable</t>
  </si>
  <si>
    <t>Indicador</t>
  </si>
  <si>
    <t>Acciones ejecutadas</t>
  </si>
  <si>
    <t>Registro o evidencia de cumplimiento</t>
  </si>
  <si>
    <t>Medición del indicador</t>
  </si>
  <si>
    <t>Riesgo Inherente</t>
  </si>
  <si>
    <t>Riesgo Residual</t>
  </si>
  <si>
    <t>Probabilidad</t>
  </si>
  <si>
    <t>Impacto</t>
  </si>
  <si>
    <t>Nueva Zona del riesgo</t>
  </si>
  <si>
    <t>Zona del riesgo</t>
  </si>
  <si>
    <t>Controles</t>
  </si>
  <si>
    <t>Puntaje evaluación de los Controles</t>
  </si>
  <si>
    <t>Casillas a disminuir</t>
  </si>
  <si>
    <t xml:space="preserve">Puntaje </t>
  </si>
  <si>
    <t>Zona de Riesgo</t>
  </si>
  <si>
    <t>PROCESOS ESTRATEGICOS</t>
  </si>
  <si>
    <t xml:space="preserve">
Ausencia de un sistema integrado de información
</t>
  </si>
  <si>
    <t>Presentación de información falsa y/o alterada de la gestión institucional para obtener favorabilidad de las autoridades de control</t>
  </si>
  <si>
    <t>Pérdida de credibilidad institucional.</t>
  </si>
  <si>
    <t>Posible</t>
  </si>
  <si>
    <t>Mayor</t>
  </si>
  <si>
    <t>Alta</t>
  </si>
  <si>
    <t>1. Consulta permanente a través de los sistemas de información</t>
  </si>
  <si>
    <t>Improbable</t>
  </si>
  <si>
    <t>Moderada</t>
  </si>
  <si>
    <t>1. Realizar las mesas de trabajo para revisar los indicadores de gestión de todos los procesos.
2. Capacitar a las seccionales para el uso y apropiación del aplicativo KAWAK.</t>
  </si>
  <si>
    <t>1. 30/06/2019
2. 31/12/2019</t>
  </si>
  <si>
    <t>No. de mesas realizadas  para revisión de los indicadores /
18</t>
  </si>
  <si>
    <t>Ausencia de indicadores claros</t>
  </si>
  <si>
    <t>2. Seguimiento trimestral de los Indicadores de gestión.</t>
  </si>
  <si>
    <t>Interés propio o de terceros</t>
  </si>
  <si>
    <t>3.Comparación de la Rendición de Cuentas semestral con los indicadores de gestión</t>
  </si>
  <si>
    <t>Falta de controles en al información financiera</t>
  </si>
  <si>
    <t>4. Verificación a través de auditorías y Revisoría Fiscal.</t>
  </si>
  <si>
    <t>PROCESOS MISIONALES - GESTION DEL RIESGO</t>
  </si>
  <si>
    <t xml:space="preserve">Falta de protocolo de atención de los servicios de capacitación.
</t>
  </si>
  <si>
    <t>Investigaciones de tipo Disciplinario, Penal o Fiscal.
Pérdida de credibilidad frente a la entidad e impacto negativo en la imagen institucional.</t>
  </si>
  <si>
    <t>Verificación trimestral  en el Sistema de Información Misional</t>
  </si>
  <si>
    <t>Subdirector de Capacitación y Entrenamiento</t>
  </si>
  <si>
    <t>No. de actividades realizadas /
No. de actividades planeadas</t>
  </si>
  <si>
    <t>Intereses particulares de personal que se capacita en la entidad.</t>
  </si>
  <si>
    <t>Reconocimiento y registro de los instructores en el SIM por parte de personal autorizado</t>
  </si>
  <si>
    <t>Falta de principios  y valores éticos</t>
  </si>
  <si>
    <t>Falsificación de información en los expedientes de capacitación de los cursos básicos</t>
  </si>
  <si>
    <t>Investigaciones de tipo Disciplinario o Fiscal.
Pérdida de credibilidad frente a la entidad e impacto negativo en la imagen institucional.</t>
  </si>
  <si>
    <t>Probable</t>
  </si>
  <si>
    <t>1. Generar un control para verificación de los expedientes de los cursos básicos en las seccionales.</t>
  </si>
  <si>
    <t>Tráfico de influencias</t>
  </si>
  <si>
    <t xml:space="preserve"> Incumplimiento de los lineamientos académicos</t>
  </si>
  <si>
    <t>Desarrollo de auditorías anuales para verificación del cumplimiento de requisitos</t>
  </si>
  <si>
    <t>Debilidad en los controles en las seccionales</t>
  </si>
  <si>
    <t>Falta de control en el inventario</t>
  </si>
  <si>
    <t>Destinación indebida de ayudas  para el beneficio propio o de particulares</t>
  </si>
  <si>
    <t>Se realiza el cruce de las actas de recibo con el SIM y las planillas de entrega y las autorizaciones de entrega.</t>
  </si>
  <si>
    <t>Rara vez</t>
  </si>
  <si>
    <t>Baja</t>
  </si>
  <si>
    <t xml:space="preserve">1. Gestionar mejoras en el SIM para facilitar la conciliación de las donaciones recibidas frente a las entregadas.
2. Solicitar a la Dirección General autorización para realizar visitas de control a las secciones que hayan realizado entregas de donaciones </t>
  </si>
  <si>
    <t>1. 31/12/2019
2. 28/02/2019</t>
  </si>
  <si>
    <t>Jefe Grupo Prevención y Acción Integral</t>
  </si>
  <si>
    <t>Inadecuada planeación en las actividades de entrega de ayudas humanitarias por parte de las Direcciones Seccionales y/o oficinas para la destinación adecuada de las mismas.</t>
  </si>
  <si>
    <t>2. Diligenciamiento del formato RSA-FT-004,  en el cual se planifica cada actividad.</t>
  </si>
  <si>
    <t>Falta de control en el procedimiento de entrega de ayudas humanitarias</t>
  </si>
  <si>
    <t>3. Solicitud de autorización cada vez que se hace una entrega de donaciones</t>
  </si>
  <si>
    <t>Ausencia de controles para los voluntarios</t>
  </si>
  <si>
    <t>Hurto de bienes de terceros en atención de emergencias</t>
  </si>
  <si>
    <t>1. Detrimento de la imagen institucional.
2. Pérdida de credibilidad y confianza por parte de la comunidad.
3. Investigaciones de orden disciplinarios, fiscal o penal a la entidad.</t>
  </si>
  <si>
    <t>1. Aplicación del Reglamento de régimen disciplinario.</t>
  </si>
  <si>
    <t>3. Incluir en el procedimiento para la atención de emergencias un control de los voluntarios que intervienen en cada evento.</t>
  </si>
  <si>
    <t>Procedimiento actualizado</t>
  </si>
  <si>
    <t>Respuesta a desastres por parte de las organizaciones de DC sin la participación de funcionarios de la Entidad.</t>
  </si>
  <si>
    <t>2. Capacitación sobre valores a través del curso básico de acuerdo con el reglamento.</t>
  </si>
  <si>
    <t>GESTIÓN DE LA INFORMACIÓN</t>
  </si>
  <si>
    <t>Insuficiencia en el control de las herramientas tecnológicas disponibles al ciudadano para la formulación y seguimiento de peticiones, quejas, denuncias y reclamos.</t>
  </si>
  <si>
    <t>Eliminar u ocultar peticiones, quejas, denuncias y reclamaciones radicadas por los ciudadanos a través de los diferentes canales de atención, afectando con esta acción los derechos del ciudadano y los valores éticos de la entidad.</t>
  </si>
  <si>
    <t>Investigaciones de tipo Disciplinario o de tipo Penal.</t>
  </si>
  <si>
    <t>1. Se conservan los correos correspondientes con su trazabilidad de las PQRD que llegan a la Diger.</t>
  </si>
  <si>
    <t>1. 30/05/2019
2. 30/06/2019</t>
  </si>
  <si>
    <t>1. Insuficiencia en el control de las herramientas tecnológicas disponibles al ciudadano para la formulación y seguimiento de peticiones, quejas, denuncias y reclamos.</t>
  </si>
  <si>
    <t>2. Informes trimestrales sobre las PQRD.</t>
  </si>
  <si>
    <t>3. Elaboración mensual del cuadro control del estado y tiempos de cumplimiento de las PQRD.</t>
  </si>
  <si>
    <t>GESTIÓN LEGAL</t>
  </si>
  <si>
    <t>Cobro de dádivas por agilización de trámites de las organizaciones de Defensa Civil</t>
  </si>
  <si>
    <t>Investigaciones de tipo Disciplinario o Investigaciones de tipo Penal o Fiscal.
Pérdida de credibilidad frente a la entidad e impacto negativo en la imagen institucional.</t>
  </si>
  <si>
    <t>Definición las etapas y controles en el procedimiento para el desarrollo de los trámites</t>
  </si>
  <si>
    <t>Al cierre de cada trimestre</t>
  </si>
  <si>
    <t>Jefe Oficina Asesora de Jurídica</t>
  </si>
  <si>
    <t>Amiguismo</t>
  </si>
  <si>
    <t>Desarrollo del trámite en diferentes instancias</t>
  </si>
  <si>
    <t>Falta de automatización</t>
  </si>
  <si>
    <t>Registro de las solicitudes en el SISRED y en el SIM</t>
  </si>
  <si>
    <t>Presiones de terceros y/o superior jerárquico</t>
  </si>
  <si>
    <t>Registro del trámite en correspondencia con consecutivo de radicación.</t>
  </si>
  <si>
    <t>GESTIÓN HUMANA</t>
  </si>
  <si>
    <t>Desconocimiento de los requisitos exigidos para el cargo.</t>
  </si>
  <si>
    <t>Nombramiento de personal que no acredite el cumplimiento de los requisitos establecidos para el efecto.</t>
  </si>
  <si>
    <t>Investigaciones de tipo Disciplinario.
Pérdida de credibilidad frente a la entidad e impacto negativo en la imagen institucional.
Desgaste en los procesos administrativos.</t>
  </si>
  <si>
    <t>1.Verificación del perfil del cargo vacante (requisitos) para determinar los aspirantes que reúnen el perfil.</t>
  </si>
  <si>
    <t>1. Verificar y ajustar el procedimiento "Selección y vinculación de personal", incluyendo una lista de verificación de documentos y del cumplimiento del perfil.</t>
  </si>
  <si>
    <t>Jefe Grupo Talento Humano</t>
  </si>
  <si>
    <t>Lista de verificación implementada</t>
  </si>
  <si>
    <t>Falta de verificación de los documentos suministrados por el aspirante frente a los requisitos exigidos para el nombramiento en cargo.</t>
  </si>
  <si>
    <t>2.Verificación de la documentación aportada por el aspirante.</t>
  </si>
  <si>
    <t>Falta de aplicación de pruebas de conocimiento</t>
  </si>
  <si>
    <t>3. Aplicación de pruebas de selección a los aspirantes en casos específicos.</t>
  </si>
  <si>
    <t xml:space="preserve">Documentación falsa o adulterada.
</t>
  </si>
  <si>
    <t>Recibir y tramitar para el pago del seguro de Vida a personas que no tienen derecho.</t>
  </si>
  <si>
    <t>1. Verificación en la Bases de Datos de Voluntarios en el SIM, antes de tramitar un reconocimiento del seguro.</t>
  </si>
  <si>
    <t>1. Elaborar una circular con los lineamientos y controles para el reconocimiento del seguro de vida.</t>
  </si>
  <si>
    <t>Responsable área del voluntariado</t>
  </si>
  <si>
    <t>Circular elaborado</t>
  </si>
  <si>
    <t xml:space="preserve">
No diligenciamiento del formato de beneficiarios del seguro.</t>
  </si>
  <si>
    <t>2. Control del diligenciamiento del formato antes de crear al voluntario en el SIM</t>
  </si>
  <si>
    <t>3. Seguimiento a través de la base de datos del estado de los siniestros tramitados.</t>
  </si>
  <si>
    <t>GESTIÓN FINANCIERA</t>
  </si>
  <si>
    <t>Los documentos soportes no  cumplen los requisitos.</t>
  </si>
  <si>
    <t>Ordenar o efectuar pagos de bienes o servicios sin el lleno de los requisitos legales en beneficio propio o de un tercero</t>
  </si>
  <si>
    <t>Verificación de los requisitos para pago en cada caso empleando el formato GAD-FT-020</t>
  </si>
  <si>
    <t>No se formulan acciones de control ya que los controles actuales están bien diseñados y ejecutados.</t>
  </si>
  <si>
    <t>Que los bienes o servicios no se hallan recibido a entera satisfacción.</t>
  </si>
  <si>
    <t xml:space="preserve">Acta de recibo a satisfacción de los supervisores y entrada al almacén. </t>
  </si>
  <si>
    <t>Presión por cumplimiento de metas de ejecución presupuestal</t>
  </si>
  <si>
    <t>Elaboración del informe mensual de ejecución presupuestal</t>
  </si>
  <si>
    <t xml:space="preserve">
Imposición de tareas sin financiación.</t>
  </si>
  <si>
    <t>Utilización de los recursos de caja menor  en bienes o servicios que no están autorizados o para beneficio propio</t>
  </si>
  <si>
    <t>Registro de los gastos de caja menor mediante el cuadro control cajas menores por rubros</t>
  </si>
  <si>
    <t>1. Presentar informes mensuales de la ejecución de cajas menores.
2. Elaborar  Circular con lineamientos para la ejecución de las cajas menores.
3. Implementar un cuadro control de los cupos asignados en las cajas menores.
4. Dictar una capacitación a los responsables de cajas menores sobre  el procedimiento, controles y  nuevo catálogo presupuestal.</t>
  </si>
  <si>
    <t>1. Mensual
2. 31/01/2019
3. 30/06/2019
4. 31/06/2019</t>
  </si>
  <si>
    <t>Jefe Grupo Financiero</t>
  </si>
  <si>
    <t>Debilidad en los controles.</t>
  </si>
  <si>
    <t>Desconocimiento de los lineamientos establecidos en la norma que regula la caja menor.</t>
  </si>
  <si>
    <t>Se realiza capacitación a los directores seccionales y responsables de las cajas menores.</t>
  </si>
  <si>
    <t>GESTION DE ADQUISICIONES</t>
  </si>
  <si>
    <t>Desconocimiento de las normas vigentes de contratación.</t>
  </si>
  <si>
    <t>Omisión del estatuto general de la contratación y sus normas complementarias en el proceso de contratación.</t>
  </si>
  <si>
    <t>1. Dictar una capacitación sobre la etapa precontractual a  los servidores públicos de la Dirección General y Seccionales.</t>
  </si>
  <si>
    <t>Jefe Grupo Administrativo</t>
  </si>
  <si>
    <t xml:space="preserve">Intereses particulares </t>
  </si>
  <si>
    <t>Actualización permanente de los procedimientos de contratación y del Manual de Contratación.</t>
  </si>
  <si>
    <t>Procedimientos desactualizados</t>
  </si>
  <si>
    <t>Desarrollo de auditoría interna de calidad al proceso de contratación.</t>
  </si>
  <si>
    <t>Presión de terceros o de un superior jerárquico.</t>
  </si>
  <si>
    <t>4. Revisión de las fichas técnicas y estudios previos por un abogado del Grupo Administrativo.</t>
  </si>
  <si>
    <t>Desconocimiento de las funciones de los supervisores asignados a los procesos.</t>
  </si>
  <si>
    <t>No reportar incumplimiento parcial o total de conformidad con las normas legales en la ejecución de un contrato por parte del supervisor o interventor.</t>
  </si>
  <si>
    <t>Investigaciones de tipo Disciplinario, Penal o Fiscal.</t>
  </si>
  <si>
    <t>Para todos los contratos se notifica al supervisor con sus funciones.</t>
  </si>
  <si>
    <t>1. Dictar una capacitación sobre en nuevo  manual de contratación.
2. Dictar una capacitación sobre la etapa de ejecución y seguimiento  a  los servidores públicos de la Dirección General y Seccionales.</t>
  </si>
  <si>
    <t>Desconocimiento del manual de supervisores.</t>
  </si>
  <si>
    <t>Sensibilizaciones a funcionarios de la Entidad sobre las responsabilidades y obligaciones como supervisor.</t>
  </si>
  <si>
    <t>Desconocimiento de los procedimientos de contratación</t>
  </si>
  <si>
    <t>GESTION LOGISTICA</t>
  </si>
  <si>
    <t>Desconocimiento de los procedimientos establecidos por la entidad.</t>
  </si>
  <si>
    <t>Omisión de reportes de novedades de pérdidas o ingresos de bienes en el inventario durante la actualización de cargos</t>
  </si>
  <si>
    <t>Socialización de los procedimientos que afectan el manejo de bienes.</t>
  </si>
  <si>
    <t xml:space="preserve">1. Ejecutar auditorías detalladas y focalizadas en la verificación de los bienes.
2. Realizar una medición trimestral del indicador de actualización de inventarios de acuerdo con las novedades reportadas y soportadas.
</t>
  </si>
  <si>
    <t>Jefe Grupo Almacén</t>
  </si>
  <si>
    <t>Falta de verificación objetiva y detallada en la actualización del inventarios</t>
  </si>
  <si>
    <t>Verificación detallada de los inventarios por parte del responsable.</t>
  </si>
  <si>
    <t>Falta de control por parte del responsable del inventario</t>
  </si>
  <si>
    <t>Limitación en el alcance de las auditorías o revistas de control</t>
  </si>
  <si>
    <t xml:space="preserve">Desarrollo de auditorías anuales </t>
  </si>
  <si>
    <t>Deficiente control en los costos de operación de los vehículos</t>
  </si>
  <si>
    <t>Uso indebido y destinación diferente de los vehículos de la entidad</t>
  </si>
  <si>
    <t>Verificación de los costos de rodamiento frente a los costos de caja menor</t>
  </si>
  <si>
    <t>1. Implementar una verificación mensual de los costos de combustible frente al  kilometraje de cada vehículo y orden de marcha.</t>
  </si>
  <si>
    <t>Mensualmente de enero 31 a diciembre 31 de 2019</t>
  </si>
  <si>
    <t xml:space="preserve">Jefe Grupo Administración de Servicios </t>
  </si>
  <si>
    <t>Verificación del consumo de combustible a través del Chip para los vehículos de la DIGER y Escuelas</t>
  </si>
  <si>
    <t>Designación de responsabilidades inadecuadas para el uso de vehículos institucionales.</t>
  </si>
  <si>
    <t>Registro de la Orden de marcha y de solicitud de vehículo oficial</t>
  </si>
  <si>
    <t>Falta de control en el acceso a los sistemas de información.</t>
  </si>
  <si>
    <t>Acceso a los sistemas de información con fines no autorizados.</t>
  </si>
  <si>
    <t>Del 29/09/2019 al 31/12/2019</t>
  </si>
  <si>
    <t>Falta de la existencia de Backup  de la Bases de datos Principal del sistema</t>
  </si>
  <si>
    <t>Control de Backup mensual</t>
  </si>
  <si>
    <t xml:space="preserve">Elaboración mensual del Reporte de Amenazas </t>
  </si>
  <si>
    <t>SEGUIMIENTO A LA GESTION</t>
  </si>
  <si>
    <t>Falta de criterios de evaluación.</t>
  </si>
  <si>
    <t>Aceptar o cohonestar una evaluación errada de los indicadores de resultado de los planes de acción de las seccionales y oficinas operativas,  para generar puntajes mas altos en la evaluación de desempeño.</t>
  </si>
  <si>
    <t>1. Definición y concertación anual de los indicadores de evaluación en los acuerdos de gestión.</t>
  </si>
  <si>
    <t xml:space="preserve">1. Realizar dos mediciones en el año de los indicadores de las Seccionales, con el concurso de los dueños de los procesos.  </t>
  </si>
  <si>
    <t>Falta de evidencias de las acciones ejecutadas</t>
  </si>
  <si>
    <t>2. Solicitud de Rendición de cuentas interna con presentación de evidencias cada semestre</t>
  </si>
  <si>
    <t xml:space="preserve">2. Descuido o error por parte del evaluador.
</t>
  </si>
  <si>
    <t>3. Auditoría de verificación de la Oficina de Control Interno</t>
  </si>
  <si>
    <t>CONTROL INTERNO</t>
  </si>
  <si>
    <t>Debilidades en el seguimiento del proceso de auditoría.</t>
  </si>
  <si>
    <t>Fraude en los resultados obtenidos en el ejercicio auditor en beneficio propio o de un tercero.</t>
  </si>
  <si>
    <t>Afectación negativa en la imagen reputacional de la OCI.
Sanciones e investigaciones</t>
  </si>
  <si>
    <t>Verificación de soportes de las evidencias.</t>
  </si>
  <si>
    <t>1.  Realizar el seguimiento a todos los informes de auditoría previo al informe final.
2. Retroalimentación de resultados con líderes de procesos previo al informe final de todas las auditorías de gestión.
3. ejecución de la campaña para incrementar la cultura del autocontrol</t>
  </si>
  <si>
    <t>Jefe Oficina Control Interno</t>
  </si>
  <si>
    <t>Falta de independencia del equipo auditor.</t>
  </si>
  <si>
    <t>2. Aprobación del Programa de auditoria por el Comité Institucional de Control Interno.</t>
  </si>
  <si>
    <t>3. Revisiones finales de los informes por parte del Jefe de la Oficina de Control Interno.</t>
  </si>
  <si>
    <t>Ausencia de moralidad en el auditor.</t>
  </si>
  <si>
    <t>4. Acciones que promueven la cultura del autocontrol</t>
  </si>
  <si>
    <t>Omitir las investigaciones por responsabilidad administrativa por pérdida o daño de bienes de propiedad de la Entidad.</t>
  </si>
  <si>
    <t>1. Detrimento patrimonial
2. Investigación disciplinaria o fiscal.</t>
  </si>
  <si>
    <t>Desarrollo del proceso de acuerdo con un procedimiento establecido y aprobado.</t>
  </si>
  <si>
    <t>1. Realizar mensualmente el cruce con el área de seguros.
2. Realizar una conciliación trimestral con el Grupo de Almacén para el ajuste de los inventarios.</t>
  </si>
  <si>
    <t>1. 31/12/2019</t>
  </si>
  <si>
    <t>Responsable procesos administrativos</t>
  </si>
  <si>
    <t>Falta de controles en el procedimiento</t>
  </si>
  <si>
    <t>Registro  de los informes por pérdida en un cuadro de control para conciliaciones</t>
  </si>
  <si>
    <t>Omisión de comunicación de la pérdida o daño.</t>
  </si>
  <si>
    <t>Cruce de información con el responsable de los seguros de la Entidad.</t>
  </si>
  <si>
    <t>Iniciar la investigación administrativa de oficio cuando se detecta un daño o pérdida de un bien fiscal que no fue informado</t>
  </si>
  <si>
    <t xml:space="preserve">Amiguismo
</t>
  </si>
  <si>
    <t>Archivar una investigación disciplinaria cuando existan elementos probatorios que demuestren la falta disciplinaria de un servidor público.</t>
  </si>
  <si>
    <t>1. Investigaciones de tipo  Disciplinario, Penal o Fiscal.
2. Pérdida de credibilidad frente a la entidad e impacto negativo en la imagen institucional.</t>
  </si>
  <si>
    <t xml:space="preserve">1. Hacer uso de los medio legales cuando se denote impedimento o inhabilidad para el manejo de la investigación.  </t>
  </si>
  <si>
    <t>1.  Elaborar anualmente un documento donde cada funcionario de la Oficina de Disciplinarios se compromete a preservar la reserva sumarial de las actuaciones disciplinarias; acción condicionada al ingreso de un nuevo funcionario
2. Actualizar semanalmente el cuadro control de  los expedientes</t>
  </si>
  <si>
    <t>1. Anualmente y cuando ingrese un nuevo servidor público
2.  Semanalmente hasta el 31/12/2019</t>
  </si>
  <si>
    <t>Jefe Oficina de Control Interno Disciplinarios</t>
  </si>
  <si>
    <t>2. Practica de pruebas decretadas en los autos emitidos por la Oficina</t>
  </si>
  <si>
    <t>Presiones externas o internas al proceso</t>
  </si>
  <si>
    <t xml:space="preserve">3. Manifestación expresa de la imparcialidad en el manejo de las investigaciones disciplinarias garantizado la doble instancia y el principio del juez natural. </t>
  </si>
  <si>
    <t>Omisión de controles</t>
  </si>
  <si>
    <t>4. Control de los expedientes haciendo verificación de los mismos y cuadro de seguimiento para evitar el vencimiento de términos  mediante la actualización permanente  de la bases de datos.</t>
  </si>
  <si>
    <t>Casi seguro</t>
  </si>
  <si>
    <t>Menor</t>
  </si>
  <si>
    <t>1. Control 1</t>
  </si>
  <si>
    <t>Improbable (2)</t>
  </si>
  <si>
    <t>Menor (2)</t>
  </si>
  <si>
    <t>1. Control 2</t>
  </si>
  <si>
    <t>1. Control 3</t>
  </si>
  <si>
    <t>1. Control 4</t>
  </si>
  <si>
    <t/>
  </si>
  <si>
    <t>Nombre de la entidad:</t>
  </si>
  <si>
    <t>Orden:</t>
  </si>
  <si>
    <t>Nacional</t>
  </si>
  <si>
    <t>Sector administrativo:</t>
  </si>
  <si>
    <t>Defensa</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</si>
  <si>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</si>
  <si>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</si>
  <si>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</si>
  <si>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</si>
  <si>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</si>
  <si>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</si>
  <si>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</si>
  <si>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</si>
  <si>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</si>
  <si>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</si>
  <si>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</si>
  <si>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</si>
  <si>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</si>
  <si>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</si>
  <si>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</si>
  <si>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</si>
  <si>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</si>
  <si>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</si>
  <si>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presente vigencia</t>
  </si>
  <si>
    <t>Fecha final racionalización</t>
  </si>
  <si>
    <t>Único</t>
  </si>
  <si>
    <t>774</t>
  </si>
  <si>
    <t>Inscripción a cursos para voluntarios de la Defensa Civil Colombiana</t>
  </si>
  <si>
    <t>Inscrito</t>
  </si>
  <si>
    <t>Tecnológica</t>
  </si>
  <si>
    <t>Subdirección de Capacitación y Entrenamiento</t>
  </si>
  <si>
    <t>Seguimiento en línea</t>
  </si>
  <si>
    <t>775</t>
  </si>
  <si>
    <t>Capacitación en prevención y atención de desastres</t>
  </si>
  <si>
    <t>Administrativa</t>
  </si>
  <si>
    <t>Aumento de canales y/o puntos de atención</t>
  </si>
  <si>
    <t>913</t>
  </si>
  <si>
    <t>Incorporación como voluntario a la Defensa Civil Colombiana</t>
  </si>
  <si>
    <t>Reducción del tiempo de duración del trámite</t>
  </si>
  <si>
    <t>Ampliación de vigencia de trámite</t>
  </si>
  <si>
    <t>1. Divulgar  en la página WEB el único medio de contacto para solicitudes de servicio de capacitación.</t>
  </si>
  <si>
    <t xml:space="preserve">1. Implementar el sistema de información para las PQRD (SEVEN) 
2. Realizar una capacitación en el nuevo sistema de información para las PQRD a la DIGER y a las seccionales
</t>
  </si>
  <si>
    <t>Definir los indicadores relevantes y realizar la medición trimestral de los tramites desarrollados en la Oficina Asesora Jurídica.</t>
  </si>
  <si>
    <t>Se efectúan tres revisiones de los documentos de legalización de las cajas menores (factura, conciliación, objeto de gasto y retenciones)</t>
  </si>
  <si>
    <t>1. Creación del proceso contractual en línea en el SECOP II.</t>
  </si>
  <si>
    <t>Exigencia del informe de supervisión para continuar con trámite de pago</t>
  </si>
  <si>
    <t>Divulgación de los procedimientos a través de la intranet</t>
  </si>
  <si>
    <t>Investigaciones de tipo Disciplinario, Penal o Fiscal.
Pérdida de credibilidad frente a la entidad e impacto negativo en la imagen institucional.
Afectación a la fiabilidad de los estados Financieros de vigencias anteriores.</t>
  </si>
  <si>
    <t>Solicitud de refrendación de los inventarios en señal de revisión y aceptación de la información enviada.</t>
  </si>
  <si>
    <t>Deficiente control en el consumo de combustible de los vehículos</t>
  </si>
  <si>
    <t xml:space="preserve">Perdida de información 
Consecuencias de tipo legal
Violación a los sistemas de seguridad </t>
  </si>
  <si>
    <t>Verificación de la aplicación  de la Política de Seguridad</t>
  </si>
  <si>
    <t>1. Verificación de aplicación de  las políticas de seguridad de usuario final.
2. Generar 2 campañas de recordatorio de aplicación de las políticas de seguridad .
3. Control mensual de Backup</t>
  </si>
  <si>
    <t xml:space="preserve">1. Numero de equipos verificadas/ numero de equipos existentes
2. Numero de campañas planeadas / numero de campañas realizadas 
3.Numero de backup suministrados/numero backup exigidos </t>
  </si>
  <si>
    <t xml:space="preserve">Elaboración mensual de reportes de tráfico de la información </t>
  </si>
  <si>
    <t>Falta de cambio periódico de las contraseñas por parte usuario del sistema</t>
  </si>
  <si>
    <t xml:space="preserve">Consecuencias de tipo Penal </t>
  </si>
  <si>
    <t>Influencia de un superior jerárquico</t>
  </si>
  <si>
    <t>Atención de Emergencias y Desastres</t>
  </si>
  <si>
    <t>Jefe Oficina Asesora de TIC</t>
  </si>
  <si>
    <t>Poner en operación la línea de atención 144 en 7 seccionales  y/o Oficinas de acuerdo con las políticas y protocolos de la Dirección General.</t>
  </si>
  <si>
    <t>La entidad cuenta con una línea de atención de emergencias 144 a nivel nacional que requiere adecuación tecnológica en siete las seccionales del país.</t>
  </si>
  <si>
    <t>Racionalización de los documentos en los procesos que se gestionan en el área del  voluntariado</t>
  </si>
  <si>
    <t>La principal sugerencia de los grupos de valor ha sido incrementar la capacitación a los voluntarios, lo cual ha sido una constante demanda. Actualmente se cuenta con la construcción de la Escuela de Barrancabermeja (Santander), proyecto realizado para descentralizar la capacitación.</t>
  </si>
  <si>
    <t>El usuario tendrá una respuesta más oportuna que se reduce de seis a un mes.</t>
  </si>
  <si>
    <t>Encargado de evaluación de desempeño GGTH</t>
  </si>
  <si>
    <t>Elaborar el Acto administrativo mediante el cual se aprueba el Índice de Información Clasificada y Reservada de la Entidad y publicarlo en la sección de Transparencia y acceso a la información de la página web oficial.</t>
  </si>
  <si>
    <t>Analizar la viabilidad de un mecanismo de audio para el acceso de la información de la Entidad en la Página web, para la población con discapacidad visual.</t>
  </si>
  <si>
    <t>Optimizar el desarrollo de los programas técnico laborales por competencias a través de la plataforma académica Q10, que permita su ejecución en forma semipresencial.</t>
  </si>
  <si>
    <t>Las escuelas de capacitación de la Defensa Civil Colombiana dictan los programas técnico laborales dirigidos a los voluntarios para el desarrollo y fortalecimiento de sus competencias con las que apoyan la misión institucional.  Actualmente se cuenta con la aprobación del Ministerio de Educación Nacional para desarrollar estos programas en firma semipresencial.</t>
  </si>
  <si>
    <t>Reducción de costos para el voluntario ya que no debe desplazarse a las instalaciones de las escuelas sino dos vece en el año.  El valor del ahorro es relativo porque depende del lugar de desplazamiento.
• Para la entidad se reduce la aplicación de las encuestas a los participantes de los programas lo que permite la reducción del consumo de papel y de tiempo en su tabulación, ya que se realizan automáticamente en el aplicativo.  Igualmente la plataforma controla automáticamente el control de la asistencia.</t>
  </si>
  <si>
    <t>Poner en funcionamiento la escuela de Barrancabermeja (Santander)</t>
  </si>
  <si>
    <t>La disponibilidad de una nueva escuela de capacitación permitirá a los usuarios de la región acceder a los programas ofrecidos por la entidad, reduciendo el 50% del costo por desplazamiento a la ciudad de Bogotá.</t>
  </si>
  <si>
    <t>La gestión administrativa de los voluntarios genera un alto volumen de documentos demandando espacios para su almacenamiento y demoras en la resolución del trámite.</t>
  </si>
  <si>
    <t xml:space="preserve">Facilita la comunicación de los usuarios de las seccionales intervenidas a través de una línea de atención permanente para la atención de sus requerimientos en caso de emergencia. </t>
  </si>
  <si>
    <t>Socializar y hacer seguimiento a la directiva de participación ciudadana en la gestión.</t>
  </si>
  <si>
    <t>Actualizar trimestralmente la información publicada en la cartelera de cara al ciudadano.</t>
  </si>
  <si>
    <t>Socializar con las Direcciones Seccionales las actividades correspondientes a la rendición de cuentas a la ciudadanía.</t>
  </si>
  <si>
    <t>Hacer seguimiento a las mejoras realizadas al portal WEB con base en las sugerencias del diagnóstico entregado por la Oficina Asesora de Planeación.</t>
  </si>
  <si>
    <t>Fortalecer la Evaluación de Desempeño en torno al Servicio al Ciudadano</t>
  </si>
  <si>
    <t>Hacer seguimiento cuatrimestral a la Estrategia de racionalización de trámites de la Entidad.</t>
  </si>
  <si>
    <t>Avance promedio</t>
  </si>
  <si>
    <t>Venta de servicios sin surtir el debido tramite y sin autorización de los Directores de las Escuelas para beneficio propio</t>
  </si>
  <si>
    <t>Adelantar el trámite administrativo que corresponda</t>
  </si>
  <si>
    <t>Desarrollar la capacitación con isntructores autorizados</t>
  </si>
  <si>
    <t>Emitir las constancias de asistencia, una vez se haya cumplido los requisitos de aprobación de la capacitación.</t>
  </si>
  <si>
    <t>Director Escuela Carlos Lleras Restrepo</t>
  </si>
  <si>
    <t>Profesional de defensa grado 12 Oficina Asesora de TIC</t>
  </si>
  <si>
    <t>SEGUIMIENTO</t>
  </si>
  <si>
    <t> Estructurar un servicio de la asistencia humanitaria de emergencias.</t>
  </si>
  <si>
    <t>AVANCE PROMEDIO</t>
  </si>
  <si>
    <t>AVANCE</t>
  </si>
  <si>
    <t>Se encuentra la evidencia registrada en el sistema de información Kawak.</t>
  </si>
  <si>
    <t>Backup trimestral consolidado</t>
  </si>
  <si>
    <t>No aplica</t>
  </si>
  <si>
    <t>1. Control de gastos primer trimestre.
2. Circular 92019004 del 16ene2019.
3, Control de gastos incluyendo los cupos asignados de las cajas menores.
4. Evidencia asistencia a capacitación en Min Hacienda sobre manejo de viáticos.</t>
  </si>
  <si>
    <t>Evidencia de capacitación registrada en el sistema de información.</t>
  </si>
  <si>
    <t>Formato lista de chequeo</t>
  </si>
  <si>
    <t>* Circular 92019018 del 02may2019
* Soportes realizaación de soclializacdión por video conferencia</t>
  </si>
  <si>
    <t>Seguimientos realizados durante el cuatrimestre.</t>
  </si>
  <si>
    <t>Determinar un mecanismo viable de evaluación periódica del desempeño en torno al servicio al ciudadano.</t>
  </si>
  <si>
    <t xml:space="preserve">Gestionar la capacitación a los servidores de la DIGER, para la atención de personas con discapacidad. </t>
  </si>
  <si>
    <t xml:space="preserve">Se encuentra la evidencia registrada en el sistema de información Kawak.
Planillas de la videoconferencia realizada el 14 de noviembre de 2019.
</t>
  </si>
  <si>
    <t>Cuadro consolidado de indicadores</t>
  </si>
  <si>
    <t>Realizar una capacitación a los servidores públicos de la DIGER, sobre las instancias con que cuenta la ciudadanía para recurrir, en caso de no obtener respuesta oportuna a sus requerimientos.</t>
  </si>
  <si>
    <t>Cumplidaslas actividades</t>
  </si>
  <si>
    <t>NA</t>
  </si>
  <si>
    <t>Parcialmente cumplidas las acciones</t>
  </si>
  <si>
    <t>FECHA DE EVALUACON:</t>
  </si>
  <si>
    <t>31 DE DICIEMBRE DE 2019</t>
  </si>
</sst>
</file>

<file path=xl/styles.xml><?xml version="1.0" encoding="utf-8"?>
<styleSheet xmlns="http://schemas.openxmlformats.org/spreadsheetml/2006/main">
  <numFmts count="6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Sí&quot;;&quot;Sí&quot;;&quot;No&quot;"/>
    <numFmt numFmtId="201" formatCode="&quot;Verdadero&quot;;&quot;Verdadero&quot;;&quot;Falso&quot;"/>
    <numFmt numFmtId="202" formatCode="&quot;Activado&quot;;&quot;Activado&quot;;&quot;Desactivado&quot;"/>
    <numFmt numFmtId="203" formatCode="0.0%"/>
    <numFmt numFmtId="204" formatCode="[$€-2]\ #,##0.00_);[Red]\([$€-2]\ #,##0.00\)"/>
    <numFmt numFmtId="205" formatCode="mmm\-yyyy"/>
    <numFmt numFmtId="206" formatCode="&quot;$&quot;\ #,##0.00"/>
    <numFmt numFmtId="207" formatCode="_ &quot;$&quot;\ * #,##0.000_ ;_ &quot;$&quot;\ * \-#,##0.000_ ;_ &quot;$&quot;\ * &quot;-&quot;??_ ;_ @_ "/>
    <numFmt numFmtId="208" formatCode="_ &quot;$&quot;\ * #,##0.0000_ ;_ &quot;$&quot;\ * \-#,##0.0000_ ;_ &quot;$&quot;\ * &quot;-&quot;??_ ;_ @_ "/>
    <numFmt numFmtId="209" formatCode="_ &quot;$&quot;\ * #,##0.0_ ;_ &quot;$&quot;\ * \-#,##0.0_ ;_ &quot;$&quot;\ * &quot;-&quot;??_ ;_ @_ "/>
    <numFmt numFmtId="210" formatCode="_ &quot;$&quot;\ * #,##0_ ;_ &quot;$&quot;\ * \-#,##0_ ;_ &quot;$&quot;\ * &quot;-&quot;??_ ;_ @_ "/>
    <numFmt numFmtId="211" formatCode="_ &quot;$&quot;\ * #,##0.00000_ ;_ &quot;$&quot;\ * \-#,##0.00000_ ;_ &quot;$&quot;\ * &quot;-&quot;??_ ;_ @_ "/>
    <numFmt numFmtId="212" formatCode="_ [$€-2]\ * #,##0.00_ ;_ [$€-2]\ * \-#,##0.00_ ;_ [$€-2]\ * &quot;-&quot;??_ "/>
    <numFmt numFmtId="213" formatCode="dd/mm/yyyy;@"/>
    <numFmt numFmtId="214" formatCode="dd/mm/yy;@"/>
    <numFmt numFmtId="215" formatCode="_ * #,##0_ ;_ * \-#,##0_ ;_ * &quot;-&quot;??_ ;_ @_ "/>
    <numFmt numFmtId="216" formatCode="[$-240A]hh:mm:ss\ AM/PM"/>
    <numFmt numFmtId="217" formatCode="[$-240A]dddd\,\ dd&quot; de &quot;mmmm&quot; de &quot;yyyy"/>
    <numFmt numFmtId="218" formatCode="[$-C0A]dddd\,\ dd&quot; de &quot;mmmm&quot; de &quot;yyyy"/>
    <numFmt numFmtId="219" formatCode="&quot;$&quot;\ #,##0"/>
    <numFmt numFmtId="220" formatCode="d/mm/yyyy;@"/>
    <numFmt numFmtId="221" formatCode="_ * #,##0.0_ ;_ * \-#,##0.0_ ;_ * &quot;-&quot;??_ ;_ @_ "/>
    <numFmt numFmtId="222" formatCode="[$-240A]dddd\,\ d\ &quot;de&quot;\ mmmm\ &quot;de&quot;\ yyyy"/>
    <numFmt numFmtId="223" formatCode="[$-240A]h:mm:ss\ AM/PM"/>
  </numFmts>
  <fonts count="82">
    <font>
      <sz val="10"/>
      <name val="Arial"/>
      <family val="0"/>
    </font>
    <font>
      <b/>
      <sz val="10"/>
      <name val="Arial"/>
      <family val="2"/>
    </font>
    <font>
      <u val="single"/>
      <sz val="10"/>
      <color indexed="12"/>
      <name val="Arial"/>
      <family val="2"/>
    </font>
    <font>
      <u val="single"/>
      <sz val="10"/>
      <color indexed="36"/>
      <name val="Arial"/>
      <family val="2"/>
    </font>
    <font>
      <b/>
      <sz val="9"/>
      <name val="Arial"/>
      <family val="2"/>
    </font>
    <font>
      <b/>
      <sz val="8"/>
      <color indexed="8"/>
      <name val="Arial"/>
      <family val="2"/>
    </font>
    <font>
      <b/>
      <sz val="11"/>
      <color indexed="8"/>
      <name val="Arial"/>
      <family val="2"/>
    </font>
    <font>
      <sz val="8"/>
      <color indexed="8"/>
      <name val="Arial Narrow"/>
      <family val="2"/>
    </font>
    <font>
      <b/>
      <sz val="14"/>
      <color indexed="8"/>
      <name val="Arial"/>
      <family val="2"/>
    </font>
    <font>
      <sz val="11"/>
      <color indexed="8"/>
      <name val="Calibri"/>
      <family val="2"/>
    </font>
    <font>
      <sz val="8"/>
      <name val="Tahoma"/>
      <family val="2"/>
    </font>
    <font>
      <b/>
      <sz val="8"/>
      <name val="Tahoma"/>
      <family val="2"/>
    </font>
    <font>
      <b/>
      <sz val="10"/>
      <color indexed="8"/>
      <name val="Arial"/>
      <family val="2"/>
    </font>
    <font>
      <b/>
      <sz val="12"/>
      <color indexed="8"/>
      <name val="Arial"/>
      <family val="2"/>
    </font>
    <font>
      <b/>
      <sz val="9"/>
      <name val="Tahoma"/>
      <family val="2"/>
    </font>
    <font>
      <sz val="9"/>
      <name val="Tahoma"/>
      <family val="2"/>
    </font>
    <font>
      <sz val="10"/>
      <color indexed="8"/>
      <name val="Arial Narrow"/>
      <family val="2"/>
    </font>
    <font>
      <sz val="12"/>
      <name val="Arial"/>
      <family val="2"/>
    </font>
    <font>
      <strike/>
      <sz val="10"/>
      <name val="Arial"/>
      <family val="2"/>
    </font>
    <font>
      <sz val="12"/>
      <color indexed="8"/>
      <name val="Franklin Gothic Book"/>
      <family val="2"/>
    </font>
    <font>
      <b/>
      <sz val="18"/>
      <name val="Arial"/>
      <family val="2"/>
    </font>
    <font>
      <b/>
      <sz val="13"/>
      <name val="Arial"/>
      <family val="2"/>
    </font>
    <font>
      <b/>
      <sz val="12"/>
      <name val="Arial"/>
      <family val="2"/>
    </font>
    <font>
      <b/>
      <sz val="11"/>
      <name val="Arial"/>
      <family val="2"/>
    </font>
    <font>
      <sz val="11"/>
      <color indexed="8"/>
      <name val="Arial Narrow"/>
      <family val="2"/>
    </font>
    <font>
      <sz val="11"/>
      <name val="Arial"/>
      <family val="2"/>
    </font>
    <font>
      <b/>
      <sz val="22"/>
      <name val="Arial"/>
      <family val="2"/>
    </font>
    <font>
      <b/>
      <sz val="12"/>
      <color indexed="59"/>
      <name val="SansSerif"/>
      <family val="0"/>
    </font>
    <font>
      <sz val="10"/>
      <color indexed="8"/>
      <name val="SansSerif"/>
      <family val="0"/>
    </font>
    <font>
      <b/>
      <sz val="12"/>
      <color indexed="8"/>
      <name val="SansSerif"/>
      <family val="0"/>
    </font>
    <font>
      <b/>
      <sz val="10"/>
      <color indexed="8"/>
      <name val="SansSerif"/>
      <family val="0"/>
    </font>
    <font>
      <sz val="10"/>
      <name val="SansSerif"/>
      <family val="0"/>
    </font>
    <font>
      <sz val="10"/>
      <color indexed="8"/>
      <name val="Calibri"/>
      <family val="2"/>
    </font>
    <font>
      <sz val="10.5"/>
      <color indexed="8"/>
      <name val="Calibri"/>
      <family val="2"/>
    </font>
    <font>
      <sz val="14"/>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0"/>
      <color indexed="10"/>
      <name val="Arial"/>
      <family val="2"/>
    </font>
    <font>
      <sz val="11"/>
      <color indexed="10"/>
      <name val="Arial"/>
      <family val="2"/>
    </font>
    <font>
      <sz val="11"/>
      <color indexed="8"/>
      <name val="Arial"/>
      <family val="2"/>
    </font>
    <font>
      <b/>
      <sz val="2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FF0000"/>
      <name val="Arial"/>
      <family val="2"/>
    </font>
    <font>
      <b/>
      <sz val="10"/>
      <color rgb="FFFF0000"/>
      <name val="Arial"/>
      <family val="2"/>
    </font>
    <font>
      <sz val="11"/>
      <color theme="1"/>
      <name val="Arial"/>
      <family val="2"/>
    </font>
    <font>
      <b/>
      <sz val="11"/>
      <color rgb="FF000000"/>
      <name val="Arial"/>
      <family val="2"/>
    </font>
    <font>
      <sz val="11"/>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rgb="FF92D050"/>
        <bgColor indexed="64"/>
      </patternFill>
    </fill>
    <fill>
      <patternFill patternType="solid">
        <fgColor indexed="49"/>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8" tint="-0.24997000396251678"/>
        <bgColor indexed="64"/>
      </patternFill>
    </fill>
    <fill>
      <patternFill patternType="solid">
        <fgColor theme="3" tint="0.5999900102615356"/>
        <bgColor indexed="64"/>
      </patternFill>
    </fill>
    <fill>
      <patternFill patternType="solid">
        <fgColor rgb="FFFFFF6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color indexed="8"/>
      </left>
      <right style="medium">
        <color indexed="8"/>
      </right>
      <top style="medium">
        <color indexed="8"/>
      </top>
      <bottom style="medium">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21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6" fillId="30"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0" fillId="0" borderId="0">
      <alignment/>
      <protection/>
    </xf>
    <xf numFmtId="0" fontId="19"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4" fillId="0" borderId="8" applyNumberFormat="0" applyFill="0" applyAlignment="0" applyProtection="0"/>
    <xf numFmtId="0" fontId="74" fillId="0" borderId="9" applyNumberFormat="0" applyFill="0" applyAlignment="0" applyProtection="0"/>
  </cellStyleXfs>
  <cellXfs count="470">
    <xf numFmtId="0" fontId="0" fillId="0" borderId="0" xfId="0" applyAlignment="1">
      <alignment/>
    </xf>
    <xf numFmtId="3" fontId="0" fillId="0" borderId="0" xfId="63" applyNumberFormat="1" applyFont="1" applyAlignment="1">
      <alignment vertical="center" wrapText="1"/>
      <protection/>
    </xf>
    <xf numFmtId="3" fontId="5" fillId="33" borderId="10" xfId="63" applyNumberFormat="1" applyFont="1" applyFill="1" applyBorder="1" applyAlignment="1">
      <alignment horizontal="center" vertical="center" wrapText="1"/>
      <protection/>
    </xf>
    <xf numFmtId="3" fontId="5" fillId="33" borderId="11" xfId="63" applyNumberFormat="1" applyFont="1" applyFill="1" applyBorder="1" applyAlignment="1">
      <alignment horizontal="center" vertical="center" wrapText="1"/>
      <protection/>
    </xf>
    <xf numFmtId="3" fontId="7" fillId="33" borderId="12" xfId="63" applyNumberFormat="1" applyFont="1" applyFill="1" applyBorder="1" applyAlignment="1">
      <alignment horizontal="center" vertical="center" wrapText="1"/>
      <protection/>
    </xf>
    <xf numFmtId="3" fontId="5" fillId="33" borderId="13" xfId="63" applyNumberFormat="1" applyFont="1" applyFill="1" applyBorder="1" applyAlignment="1">
      <alignment horizontal="center" vertical="center" wrapText="1"/>
      <protection/>
    </xf>
    <xf numFmtId="3" fontId="5" fillId="33" borderId="14" xfId="63" applyNumberFormat="1" applyFont="1" applyFill="1" applyBorder="1" applyAlignment="1">
      <alignment horizontal="center" vertical="center" wrapText="1"/>
      <protection/>
    </xf>
    <xf numFmtId="3" fontId="0" fillId="0" borderId="0" xfId="63" applyNumberFormat="1" applyAlignment="1">
      <alignment vertical="center"/>
      <protection/>
    </xf>
    <xf numFmtId="0" fontId="0" fillId="0" borderId="0" xfId="0" applyFont="1" applyAlignment="1">
      <alignment horizontal="center" vertical="center"/>
    </xf>
    <xf numFmtId="0" fontId="0" fillId="0" borderId="15" xfId="0" applyFont="1" applyBorder="1" applyAlignment="1">
      <alignment horizontal="justify" vertical="center" wrapText="1"/>
    </xf>
    <xf numFmtId="0" fontId="0" fillId="34" borderId="15" xfId="0" applyFont="1" applyFill="1" applyBorder="1" applyAlignment="1">
      <alignment horizontal="justify" vertical="center" wrapText="1"/>
    </xf>
    <xf numFmtId="0" fontId="0" fillId="0" borderId="15" xfId="0" applyFont="1" applyBorder="1" applyAlignment="1">
      <alignment horizontal="center" vertical="center" wrapText="1"/>
    </xf>
    <xf numFmtId="0" fontId="0" fillId="0" borderId="15" xfId="59" applyFont="1" applyBorder="1" applyAlignment="1" applyProtection="1">
      <alignment horizontal="justify" vertical="center" wrapText="1"/>
      <protection locked="0"/>
    </xf>
    <xf numFmtId="0" fontId="0" fillId="0" borderId="15" xfId="59"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0" fillId="34" borderId="15" xfId="0" applyFont="1" applyFill="1" applyBorder="1" applyAlignment="1">
      <alignment horizontal="center" vertical="center" wrapText="1"/>
    </xf>
    <xf numFmtId="0" fontId="0" fillId="0" borderId="15" xfId="0"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center" wrapText="1"/>
    </xf>
    <xf numFmtId="0" fontId="0" fillId="0" borderId="15" xfId="0" applyBorder="1" applyAlignment="1">
      <alignment vertical="center" wrapText="1"/>
    </xf>
    <xf numFmtId="3" fontId="1" fillId="35" borderId="17" xfId="63" applyNumberFormat="1" applyFont="1" applyFill="1" applyBorder="1" applyAlignment="1">
      <alignment horizontal="center" vertical="center" wrapText="1"/>
      <protection/>
    </xf>
    <xf numFmtId="3" fontId="1" fillId="35" borderId="15" xfId="63" applyNumberFormat="1" applyFont="1" applyFill="1" applyBorder="1" applyAlignment="1">
      <alignment horizontal="center" vertical="center" wrapText="1"/>
      <protection/>
    </xf>
    <xf numFmtId="0" fontId="1" fillId="36" borderId="15" xfId="63" applyFont="1" applyFill="1" applyBorder="1" applyAlignment="1">
      <alignment horizontal="center" vertical="center" wrapText="1"/>
      <protection/>
    </xf>
    <xf numFmtId="0" fontId="1" fillId="18" borderId="15" xfId="63" applyFont="1" applyFill="1" applyBorder="1" applyAlignment="1">
      <alignment horizontal="center" vertical="center" wrapText="1"/>
      <protection/>
    </xf>
    <xf numFmtId="9" fontId="1" fillId="18" borderId="15" xfId="76" applyFont="1" applyFill="1" applyBorder="1" applyAlignment="1">
      <alignment horizontal="center" vertical="center" wrapText="1"/>
    </xf>
    <xf numFmtId="3" fontId="1" fillId="35" borderId="17" xfId="63" applyNumberFormat="1" applyFont="1" applyFill="1" applyBorder="1" applyAlignment="1" quotePrefix="1">
      <alignment horizontal="center" vertical="center" wrapText="1"/>
      <protection/>
    </xf>
    <xf numFmtId="0" fontId="1" fillId="36" borderId="17" xfId="63" applyFont="1" applyFill="1" applyBorder="1" applyAlignment="1" quotePrefix="1">
      <alignment horizontal="center" vertical="center" wrapText="1"/>
      <protection/>
    </xf>
    <xf numFmtId="0" fontId="1" fillId="18" borderId="17" xfId="63" applyFont="1" applyFill="1" applyBorder="1" applyAlignment="1">
      <alignment horizontal="center" vertical="center" wrapText="1"/>
      <protection/>
    </xf>
    <xf numFmtId="0" fontId="1" fillId="10" borderId="18"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10" borderId="17" xfId="0" applyFont="1" applyFill="1" applyBorder="1" applyAlignment="1" quotePrefix="1">
      <alignment horizontal="center" vertical="center" wrapText="1"/>
    </xf>
    <xf numFmtId="0" fontId="1" fillId="37" borderId="18" xfId="0" applyFont="1" applyFill="1" applyBorder="1" applyAlignment="1">
      <alignment horizontal="center" vertical="center" wrapText="1"/>
    </xf>
    <xf numFmtId="0" fontId="1" fillId="37" borderId="18" xfId="0" applyFont="1" applyFill="1" applyBorder="1" applyAlignment="1" quotePrefix="1">
      <alignment horizontal="center" vertical="center" wrapText="1"/>
    </xf>
    <xf numFmtId="0" fontId="1" fillId="37" borderId="19" xfId="0" applyFont="1" applyFill="1" applyBorder="1" applyAlignment="1">
      <alignment horizontal="center" vertical="center" wrapText="1"/>
    </xf>
    <xf numFmtId="0" fontId="0" fillId="0" borderId="0" xfId="0" applyFont="1" applyAlignment="1">
      <alignment horizontal="justify" vertical="center" wrapText="1"/>
    </xf>
    <xf numFmtId="0" fontId="0" fillId="0" borderId="0" xfId="0" applyFont="1" applyAlignment="1">
      <alignment horizontal="center" vertical="center" wrapText="1"/>
    </xf>
    <xf numFmtId="0" fontId="0" fillId="0" borderId="0" xfId="0" applyFont="1" applyAlignment="1">
      <alignment horizontal="justify" vertical="center"/>
    </xf>
    <xf numFmtId="0" fontId="0" fillId="0" borderId="20" xfId="0" applyFont="1" applyBorder="1" applyAlignment="1">
      <alignment horizontal="center" vertical="center" wrapText="1"/>
    </xf>
    <xf numFmtId="0" fontId="0" fillId="0" borderId="20" xfId="0" applyFont="1" applyBorder="1" applyAlignment="1">
      <alignment horizontal="justify" vertical="center" wrapText="1"/>
    </xf>
    <xf numFmtId="14" fontId="0" fillId="0" borderId="20" xfId="0" applyNumberFormat="1"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59" applyFont="1" applyFill="1" applyBorder="1" applyAlignment="1" applyProtection="1">
      <alignment horizontal="justify" vertical="center" wrapText="1"/>
      <protection locked="0"/>
    </xf>
    <xf numFmtId="0" fontId="0" fillId="0" borderId="15" xfId="59" applyFont="1" applyFill="1" applyBorder="1" applyAlignment="1" applyProtection="1">
      <alignment horizontal="center" vertical="center" wrapText="1"/>
      <protection locked="0"/>
    </xf>
    <xf numFmtId="0" fontId="0" fillId="0" borderId="0" xfId="59"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213" fontId="0" fillId="0" borderId="0" xfId="59" applyNumberFormat="1" applyFont="1" applyFill="1" applyBorder="1" applyAlignment="1" applyProtection="1">
      <alignment horizontal="center" vertical="center" wrapText="1"/>
      <protection locked="0"/>
    </xf>
    <xf numFmtId="0" fontId="0" fillId="0" borderId="0" xfId="63" applyFont="1" applyFill="1" applyBorder="1" applyAlignment="1">
      <alignment horizontal="justify" vertical="center" wrapText="1"/>
      <protection/>
    </xf>
    <xf numFmtId="0" fontId="1" fillId="37" borderId="19" xfId="0" applyFont="1" applyFill="1" applyBorder="1" applyAlignment="1" quotePrefix="1">
      <alignment horizontal="center" vertical="center" wrapText="1"/>
    </xf>
    <xf numFmtId="0" fontId="12" fillId="33" borderId="15"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9" fontId="1" fillId="11" borderId="15" xfId="76" applyFont="1" applyFill="1" applyBorder="1" applyAlignment="1">
      <alignment horizontal="center" vertical="center" wrapText="1"/>
    </xf>
    <xf numFmtId="0" fontId="1" fillId="11" borderId="15" xfId="63" applyFont="1" applyFill="1" applyBorder="1" applyAlignment="1">
      <alignment horizontal="center" vertical="center" wrapText="1"/>
      <protection/>
    </xf>
    <xf numFmtId="9" fontId="0" fillId="34" borderId="17" xfId="67" applyFont="1" applyFill="1" applyBorder="1" applyAlignment="1" applyProtection="1">
      <alignment vertical="center" wrapText="1"/>
      <protection locked="0"/>
    </xf>
    <xf numFmtId="9" fontId="0" fillId="0" borderId="17" xfId="67" applyFont="1" applyFill="1" applyBorder="1" applyAlignment="1" applyProtection="1">
      <alignment vertical="center" wrapText="1"/>
      <protection locked="0"/>
    </xf>
    <xf numFmtId="9" fontId="0" fillId="0" borderId="17" xfId="66" applyFont="1" applyFill="1" applyBorder="1" applyAlignment="1" applyProtection="1">
      <alignment vertical="center" wrapText="1"/>
      <protection locked="0"/>
    </xf>
    <xf numFmtId="9" fontId="0" fillId="0" borderId="17" xfId="69" applyFont="1" applyFill="1" applyBorder="1" applyAlignment="1">
      <alignment vertical="center" wrapText="1"/>
    </xf>
    <xf numFmtId="9" fontId="0" fillId="0" borderId="17" xfId="67" applyFont="1" applyFill="1" applyBorder="1" applyAlignment="1">
      <alignment vertical="center" wrapText="1"/>
    </xf>
    <xf numFmtId="9" fontId="75" fillId="0" borderId="17" xfId="67" applyFont="1" applyFill="1" applyBorder="1" applyAlignment="1" applyProtection="1">
      <alignment vertical="center" wrapText="1"/>
      <protection locked="0"/>
    </xf>
    <xf numFmtId="9" fontId="0" fillId="0" borderId="17" xfId="67" applyFont="1" applyBorder="1" applyAlignment="1" applyProtection="1">
      <alignment vertical="center" wrapText="1"/>
      <protection locked="0"/>
    </xf>
    <xf numFmtId="9" fontId="0" fillId="0" borderId="17" xfId="67" applyFont="1" applyBorder="1" applyAlignment="1">
      <alignment vertical="center" wrapText="1"/>
    </xf>
    <xf numFmtId="9" fontId="0" fillId="0" borderId="17" xfId="67" applyFont="1" applyBorder="1" applyAlignment="1">
      <alignment vertical="center" wrapText="1"/>
    </xf>
    <xf numFmtId="9" fontId="0" fillId="0" borderId="17" xfId="71" applyFont="1" applyFill="1" applyBorder="1" applyAlignment="1" applyProtection="1">
      <alignment vertical="center" wrapText="1"/>
      <protection locked="0"/>
    </xf>
    <xf numFmtId="9" fontId="0" fillId="0" borderId="17" xfId="70" applyFont="1" applyBorder="1" applyAlignment="1">
      <alignment vertical="center" wrapText="1"/>
    </xf>
    <xf numFmtId="9" fontId="0" fillId="0" borderId="17" xfId="68" applyFont="1" applyFill="1" applyBorder="1" applyAlignment="1">
      <alignment vertical="center" wrapText="1"/>
    </xf>
    <xf numFmtId="203" fontId="0" fillId="0" borderId="17" xfId="66" applyNumberFormat="1" applyFont="1" applyFill="1" applyBorder="1" applyAlignment="1" applyProtection="1">
      <alignment vertical="center" wrapText="1"/>
      <protection locked="0"/>
    </xf>
    <xf numFmtId="9" fontId="0" fillId="0" borderId="17" xfId="59" applyNumberFormat="1" applyFont="1" applyFill="1" applyBorder="1" applyAlignment="1">
      <alignment vertical="center"/>
      <protection/>
    </xf>
    <xf numFmtId="203" fontId="0" fillId="0" borderId="17" xfId="67" applyNumberFormat="1" applyFont="1" applyBorder="1" applyAlignment="1">
      <alignment vertical="center" wrapText="1"/>
    </xf>
    <xf numFmtId="203" fontId="0" fillId="34" borderId="17" xfId="67" applyNumberFormat="1" applyFont="1" applyFill="1" applyBorder="1" applyAlignment="1" applyProtection="1">
      <alignment vertical="center" wrapText="1"/>
      <protection locked="0"/>
    </xf>
    <xf numFmtId="0" fontId="0" fillId="0" borderId="0" xfId="0" applyFont="1" applyAlignment="1">
      <alignment vertical="center"/>
    </xf>
    <xf numFmtId="215" fontId="1" fillId="38" borderId="18" xfId="49" applyNumberFormat="1" applyFont="1" applyFill="1" applyBorder="1" applyAlignment="1">
      <alignment horizontal="center" vertical="center" wrapText="1"/>
    </xf>
    <xf numFmtId="215" fontId="1" fillId="38" borderId="17" xfId="49" applyNumberFormat="1" applyFont="1" applyFill="1" applyBorder="1" applyAlignment="1">
      <alignment horizontal="center" vertical="center" wrapText="1"/>
    </xf>
    <xf numFmtId="215" fontId="0" fillId="0" borderId="0" xfId="49" applyNumberFormat="1" applyFont="1" applyAlignment="1">
      <alignment horizontal="center" vertical="center" wrapText="1"/>
    </xf>
    <xf numFmtId="215" fontId="0" fillId="0" borderId="0" xfId="49" applyNumberFormat="1" applyFont="1" applyFill="1" applyBorder="1" applyAlignment="1">
      <alignment horizontal="center" vertical="center" wrapText="1"/>
    </xf>
    <xf numFmtId="215" fontId="0" fillId="0" borderId="0" xfId="49" applyNumberFormat="1" applyFont="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16" fillId="33" borderId="21" xfId="0" applyFont="1" applyFill="1" applyBorder="1" applyAlignment="1">
      <alignment horizontal="center" vertical="center" wrapText="1"/>
    </xf>
    <xf numFmtId="0" fontId="0" fillId="0" borderId="15"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17" fillId="0" borderId="15" xfId="0" applyFont="1" applyFill="1" applyBorder="1" applyAlignment="1" applyProtection="1">
      <alignment horizontal="center" vertical="center" wrapText="1"/>
      <protection locked="0"/>
    </xf>
    <xf numFmtId="14" fontId="0" fillId="0" borderId="0" xfId="0" applyNumberFormat="1" applyFont="1" applyBorder="1" applyAlignment="1">
      <alignment horizontal="center" vertical="center" wrapText="1"/>
    </xf>
    <xf numFmtId="0" fontId="0" fillId="0" borderId="0" xfId="0" applyFont="1" applyBorder="1" applyAlignment="1">
      <alignment horizontal="justify" vertical="center" wrapText="1"/>
    </xf>
    <xf numFmtId="215" fontId="0" fillId="0" borderId="0" xfId="49" applyNumberFormat="1" applyFont="1" applyBorder="1" applyAlignment="1">
      <alignment horizontal="center" vertical="center" wrapText="1"/>
    </xf>
    <xf numFmtId="9" fontId="0" fillId="0" borderId="15" xfId="66" applyFont="1" applyFill="1" applyBorder="1" applyAlignment="1" applyProtection="1">
      <alignment horizontal="center" vertical="center" wrapText="1"/>
      <protection locked="0"/>
    </xf>
    <xf numFmtId="9" fontId="0" fillId="0" borderId="15" xfId="66" applyFont="1" applyBorder="1" applyAlignment="1" applyProtection="1">
      <alignment horizontal="center" vertical="center" wrapText="1"/>
      <protection locked="0"/>
    </xf>
    <xf numFmtId="9" fontId="1" fillId="37" borderId="22" xfId="66" applyFont="1" applyFill="1" applyBorder="1" applyAlignment="1" quotePrefix="1">
      <alignment horizontal="center" vertical="center" wrapText="1"/>
    </xf>
    <xf numFmtId="9" fontId="1" fillId="37" borderId="19" xfId="66" applyFont="1" applyFill="1" applyBorder="1" applyAlignment="1">
      <alignment horizontal="center" vertical="center" wrapText="1"/>
    </xf>
    <xf numFmtId="9" fontId="0" fillId="0" borderId="0" xfId="66" applyFont="1" applyBorder="1" applyAlignment="1">
      <alignment horizontal="center" vertical="center" wrapText="1"/>
    </xf>
    <xf numFmtId="9" fontId="0" fillId="0" borderId="0" xfId="66" applyFont="1" applyAlignment="1">
      <alignment horizontal="center" vertical="center" wrapText="1"/>
    </xf>
    <xf numFmtId="9" fontId="0" fillId="0" borderId="15" xfId="66" applyFont="1" applyFill="1" applyBorder="1" applyAlignment="1">
      <alignment horizontal="center" vertical="center" wrapText="1"/>
    </xf>
    <xf numFmtId="9" fontId="0" fillId="0" borderId="0" xfId="66" applyFont="1" applyFill="1" applyBorder="1" applyAlignment="1" applyProtection="1">
      <alignment horizontal="center" vertical="center" wrapText="1"/>
      <protection locked="0"/>
    </xf>
    <xf numFmtId="9" fontId="0" fillId="0" borderId="0" xfId="66" applyFont="1" applyAlignment="1">
      <alignment horizontal="center" vertical="center"/>
    </xf>
    <xf numFmtId="0" fontId="6" fillId="33" borderId="15"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15" xfId="0" applyFont="1" applyFill="1" applyBorder="1" applyAlignment="1" quotePrefix="1">
      <alignment horizontal="center" vertical="center" wrapText="1"/>
    </xf>
    <xf numFmtId="9" fontId="1" fillId="37" borderId="15" xfId="66" applyFont="1" applyFill="1" applyBorder="1" applyAlignment="1" quotePrefix="1">
      <alignment horizontal="center" vertical="center" wrapText="1"/>
    </xf>
    <xf numFmtId="215" fontId="1" fillId="38" borderId="15" xfId="49" applyNumberFormat="1" applyFont="1" applyFill="1" applyBorder="1" applyAlignment="1">
      <alignment horizontal="center" vertical="center" wrapText="1"/>
    </xf>
    <xf numFmtId="0" fontId="1" fillId="10" borderId="15" xfId="0" applyFont="1" applyFill="1" applyBorder="1" applyAlignment="1" quotePrefix="1">
      <alignment horizontal="center" vertical="center" wrapText="1"/>
    </xf>
    <xf numFmtId="9" fontId="1" fillId="37" borderId="15" xfId="66" applyFont="1" applyFill="1" applyBorder="1" applyAlignment="1">
      <alignment horizontal="center" vertical="center" wrapText="1"/>
    </xf>
    <xf numFmtId="0" fontId="0" fillId="34" borderId="15" xfId="59" applyFont="1" applyFill="1" applyBorder="1" applyAlignment="1" applyProtection="1">
      <alignment horizontal="center" vertical="center" wrapText="1"/>
      <protection locked="0"/>
    </xf>
    <xf numFmtId="0" fontId="0" fillId="34" borderId="0" xfId="0" applyFont="1" applyFill="1" applyBorder="1" applyAlignment="1">
      <alignment vertical="center"/>
    </xf>
    <xf numFmtId="0" fontId="0" fillId="0" borderId="0" xfId="59" applyFont="1" applyBorder="1" applyAlignment="1" applyProtection="1">
      <alignment horizontal="center" vertical="center" wrapText="1"/>
      <protection locked="0"/>
    </xf>
    <xf numFmtId="0" fontId="0" fillId="0" borderId="0" xfId="59" applyFont="1" applyBorder="1" applyAlignment="1" applyProtection="1">
      <alignment horizontal="justify" vertical="center" wrapText="1"/>
      <protection locked="0"/>
    </xf>
    <xf numFmtId="9" fontId="0" fillId="0" borderId="0" xfId="66" applyFont="1" applyBorder="1" applyAlignment="1" applyProtection="1">
      <alignment horizontal="center" vertical="center" wrapText="1"/>
      <protection locked="0"/>
    </xf>
    <xf numFmtId="215" fontId="0" fillId="0" borderId="0" xfId="49" applyNumberFormat="1" applyFont="1" applyBorder="1" applyAlignment="1" applyProtection="1">
      <alignment horizontal="center" vertical="center" wrapText="1"/>
      <protection locked="0"/>
    </xf>
    <xf numFmtId="0" fontId="0" fillId="0" borderId="15" xfId="0" applyFont="1" applyBorder="1" applyAlignment="1">
      <alignment horizontal="center" vertical="center"/>
    </xf>
    <xf numFmtId="9" fontId="0" fillId="0" borderId="15" xfId="66" applyFont="1" applyBorder="1" applyAlignment="1">
      <alignment horizontal="center" vertical="center" wrapText="1"/>
    </xf>
    <xf numFmtId="0" fontId="0" fillId="0" borderId="15" xfId="0" applyFont="1" applyBorder="1" applyAlignment="1">
      <alignment horizontal="justify" vertical="center"/>
    </xf>
    <xf numFmtId="9" fontId="0" fillId="0" borderId="15" xfId="66" applyFont="1" applyBorder="1" applyAlignment="1">
      <alignment horizontal="center" vertical="center"/>
    </xf>
    <xf numFmtId="14" fontId="0" fillId="0" borderId="15"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14" fontId="0" fillId="0" borderId="17" xfId="0" applyNumberFormat="1" applyFont="1" applyBorder="1" applyAlignment="1">
      <alignment horizontal="center" vertical="center" wrapText="1"/>
    </xf>
    <xf numFmtId="0" fontId="1" fillId="37" borderId="15" xfId="0" applyFont="1" applyFill="1" applyBorder="1" applyAlignment="1">
      <alignment horizontal="center" vertical="center" wrapText="1"/>
    </xf>
    <xf numFmtId="215" fontId="0" fillId="0" borderId="15" xfId="49" applyNumberFormat="1" applyFont="1" applyBorder="1" applyAlignment="1">
      <alignment horizontal="center" vertical="center" wrapText="1"/>
    </xf>
    <xf numFmtId="0" fontId="0" fillId="0" borderId="15" xfId="63" applyFont="1" applyFill="1" applyBorder="1" applyAlignment="1">
      <alignment horizontal="justify" vertical="center" wrapText="1"/>
      <protection/>
    </xf>
    <xf numFmtId="14" fontId="0" fillId="0" borderId="15" xfId="0" applyNumberFormat="1" applyFont="1" applyBorder="1" applyAlignment="1">
      <alignment horizontal="center" vertical="center" wrapText="1"/>
    </xf>
    <xf numFmtId="219" fontId="0" fillId="0" borderId="17" xfId="49" applyNumberFormat="1" applyFont="1" applyBorder="1" applyAlignment="1">
      <alignment horizontal="center" vertical="center" wrapText="1"/>
    </xf>
    <xf numFmtId="219" fontId="0" fillId="0" borderId="15" xfId="49" applyNumberFormat="1" applyFont="1" applyBorder="1" applyAlignment="1">
      <alignment horizontal="center" vertical="center" wrapText="1"/>
    </xf>
    <xf numFmtId="0" fontId="0" fillId="34" borderId="15" xfId="0" applyFont="1" applyFill="1" applyBorder="1" applyAlignment="1">
      <alignment horizontal="center" vertical="center"/>
    </xf>
    <xf numFmtId="0" fontId="0" fillId="34" borderId="15" xfId="59" applyFont="1" applyFill="1" applyBorder="1" applyAlignment="1" applyProtection="1">
      <alignment horizontal="justify" vertical="center" wrapText="1"/>
      <protection locked="0"/>
    </xf>
    <xf numFmtId="219" fontId="0" fillId="0" borderId="15" xfId="51" applyNumberFormat="1" applyFont="1" applyFill="1" applyBorder="1" applyAlignment="1">
      <alignment horizontal="center" vertical="center" wrapText="1"/>
    </xf>
    <xf numFmtId="9" fontId="0" fillId="34" borderId="15" xfId="66" applyNumberFormat="1" applyFont="1" applyFill="1" applyBorder="1" applyAlignment="1" applyProtection="1">
      <alignment horizontal="center" vertical="center" wrapText="1"/>
      <protection locked="0"/>
    </xf>
    <xf numFmtId="9" fontId="0" fillId="0" borderId="15" xfId="66" applyNumberFormat="1" applyFont="1" applyBorder="1" applyAlignment="1">
      <alignment horizontal="center" vertical="center"/>
    </xf>
    <xf numFmtId="14" fontId="0" fillId="34" borderId="15" xfId="0" applyNumberFormat="1" applyFont="1" applyFill="1" applyBorder="1" applyAlignment="1">
      <alignment horizontal="center" vertical="center" wrapText="1"/>
    </xf>
    <xf numFmtId="9" fontId="0" fillId="34" borderId="15" xfId="66" applyFont="1" applyFill="1" applyBorder="1" applyAlignment="1">
      <alignment horizontal="center" vertical="center" wrapText="1"/>
    </xf>
    <xf numFmtId="0" fontId="0" fillId="34" borderId="0" xfId="0" applyFont="1" applyFill="1" applyAlignment="1">
      <alignment horizontal="center" vertical="center" wrapText="1"/>
    </xf>
    <xf numFmtId="0" fontId="0" fillId="34" borderId="0" xfId="0" applyFont="1" applyFill="1" applyAlignment="1">
      <alignment horizontal="justify" vertical="center" wrapText="1"/>
    </xf>
    <xf numFmtId="9" fontId="0" fillId="34" borderId="0" xfId="66" applyFont="1" applyFill="1" applyAlignment="1">
      <alignment horizontal="center" vertical="center" wrapText="1"/>
    </xf>
    <xf numFmtId="0" fontId="76" fillId="0" borderId="15" xfId="0" applyFont="1" applyBorder="1" applyAlignment="1">
      <alignment horizontal="center" vertical="center" wrapText="1"/>
    </xf>
    <xf numFmtId="0" fontId="76" fillId="0" borderId="15" xfId="0" applyFont="1" applyBorder="1" applyAlignment="1">
      <alignment horizontal="center" vertical="center"/>
    </xf>
    <xf numFmtId="0" fontId="76" fillId="0" borderId="15" xfId="0" applyFont="1" applyFill="1" applyBorder="1" applyAlignment="1">
      <alignment horizontal="center" vertical="center" wrapText="1"/>
    </xf>
    <xf numFmtId="14" fontId="0" fillId="0" borderId="15" xfId="0" applyNumberFormat="1" applyFont="1" applyBorder="1" applyAlignment="1">
      <alignment horizontal="center" vertical="center"/>
    </xf>
    <xf numFmtId="0" fontId="19" fillId="0" borderId="0" xfId="64" applyFill="1">
      <alignment/>
      <protection/>
    </xf>
    <xf numFmtId="0" fontId="0" fillId="0" borderId="0" xfId="0" applyAlignment="1">
      <alignment vertical="center" wrapText="1"/>
    </xf>
    <xf numFmtId="0" fontId="19" fillId="0" borderId="0" xfId="64" applyFill="1" applyBorder="1">
      <alignment/>
      <protection/>
    </xf>
    <xf numFmtId="0" fontId="23" fillId="0" borderId="23" xfId="0" applyFont="1" applyBorder="1" applyAlignment="1">
      <alignment vertical="center" wrapText="1"/>
    </xf>
    <xf numFmtId="0" fontId="23" fillId="0" borderId="15" xfId="0" applyFont="1" applyBorder="1" applyAlignment="1">
      <alignment horizontal="center" vertical="center" wrapText="1"/>
    </xf>
    <xf numFmtId="0" fontId="0" fillId="0" borderId="21" xfId="0" applyBorder="1" applyAlignment="1">
      <alignment/>
    </xf>
    <xf numFmtId="0" fontId="25" fillId="0" borderId="15" xfId="0" applyFont="1" applyBorder="1" applyAlignment="1">
      <alignment horizontal="center" vertical="center" wrapText="1"/>
    </xf>
    <xf numFmtId="0" fontId="0" fillId="0" borderId="0" xfId="59" applyAlignment="1">
      <alignment horizontal="center"/>
      <protection/>
    </xf>
    <xf numFmtId="0" fontId="25" fillId="0" borderId="0" xfId="59" applyFont="1">
      <alignment/>
      <protection/>
    </xf>
    <xf numFmtId="0" fontId="0" fillId="0" borderId="0" xfId="59">
      <alignment/>
      <protection/>
    </xf>
    <xf numFmtId="0" fontId="0" fillId="0" borderId="0" xfId="59" applyFont="1">
      <alignment/>
      <protection/>
    </xf>
    <xf numFmtId="0" fontId="17" fillId="0" borderId="0" xfId="59" applyFont="1">
      <alignment/>
      <protection/>
    </xf>
    <xf numFmtId="0" fontId="23" fillId="0" borderId="0" xfId="59" applyFont="1" applyFill="1" applyBorder="1" applyAlignment="1">
      <alignment horizontal="center" vertical="center" wrapText="1"/>
      <protection/>
    </xf>
    <xf numFmtId="0" fontId="1" fillId="0" borderId="0" xfId="59" applyFont="1" applyFill="1" applyBorder="1" applyAlignment="1">
      <alignment horizontal="center" vertical="center" wrapText="1"/>
      <protection/>
    </xf>
    <xf numFmtId="0" fontId="74" fillId="0" borderId="0" xfId="59" applyFont="1" applyFill="1" applyBorder="1" applyAlignment="1">
      <alignment horizontal="center" vertical="center" wrapText="1"/>
      <protection/>
    </xf>
    <xf numFmtId="0" fontId="23" fillId="39" borderId="15" xfId="59" applyFont="1" applyFill="1" applyBorder="1" applyAlignment="1">
      <alignment horizontal="center" vertical="center" wrapText="1"/>
      <protection/>
    </xf>
    <xf numFmtId="0" fontId="0" fillId="0" borderId="0" xfId="59" applyFill="1" applyBorder="1">
      <alignment/>
      <protection/>
    </xf>
    <xf numFmtId="0" fontId="25" fillId="0" borderId="0" xfId="59" applyFont="1" applyAlignment="1">
      <alignment horizontal="center"/>
      <protection/>
    </xf>
    <xf numFmtId="0" fontId="25" fillId="0" borderId="15" xfId="59" applyFont="1" applyFill="1" applyBorder="1" applyAlignment="1" applyProtection="1">
      <alignment vertical="center" wrapText="1"/>
      <protection/>
    </xf>
    <xf numFmtId="0" fontId="25" fillId="0" borderId="15" xfId="59" applyFont="1" applyFill="1" applyBorder="1" applyAlignment="1">
      <alignment horizontal="justify" vertical="center" wrapText="1"/>
      <protection/>
    </xf>
    <xf numFmtId="0" fontId="25" fillId="0" borderId="15" xfId="59" applyFont="1" applyBorder="1" applyAlignment="1">
      <alignment horizontal="center" vertical="center" wrapText="1"/>
      <protection/>
    </xf>
    <xf numFmtId="0" fontId="25" fillId="0" borderId="0" xfId="59" applyFont="1" applyFill="1" applyBorder="1" applyAlignment="1">
      <alignment wrapText="1"/>
      <protection/>
    </xf>
    <xf numFmtId="0" fontId="25" fillId="0" borderId="18" xfId="59" applyFont="1" applyFill="1" applyBorder="1" applyAlignment="1">
      <alignment horizontal="justify" vertical="center" wrapText="1"/>
      <protection/>
    </xf>
    <xf numFmtId="0" fontId="25" fillId="0" borderId="15" xfId="59" applyFont="1" applyFill="1" applyBorder="1" applyAlignment="1">
      <alignment vertical="center" wrapText="1"/>
      <protection/>
    </xf>
    <xf numFmtId="0" fontId="25" fillId="0" borderId="15" xfId="59" applyFont="1" applyFill="1" applyBorder="1" applyAlignment="1">
      <alignment horizontal="left" vertical="center" wrapText="1"/>
      <protection/>
    </xf>
    <xf numFmtId="0" fontId="25" fillId="0" borderId="15" xfId="0" applyFont="1" applyFill="1" applyBorder="1" applyAlignment="1">
      <alignment horizontal="justify" vertical="center" wrapText="1"/>
    </xf>
    <xf numFmtId="0" fontId="25" fillId="0" borderId="15" xfId="59" applyFont="1" applyBorder="1" applyAlignment="1">
      <alignment horizontal="center" vertical="center"/>
      <protection/>
    </xf>
    <xf numFmtId="0" fontId="25" fillId="0" borderId="15" xfId="59" applyFont="1" applyFill="1" applyBorder="1" applyAlignment="1">
      <alignment horizontal="center" vertical="center" wrapText="1"/>
      <protection/>
    </xf>
    <xf numFmtId="0" fontId="28" fillId="33" borderId="0" xfId="0" applyFont="1" applyFill="1" applyBorder="1" applyAlignment="1" applyProtection="1">
      <alignment horizontal="left" vertical="top" wrapText="1"/>
      <protection/>
    </xf>
    <xf numFmtId="9" fontId="6" fillId="33" borderId="0" xfId="66" applyFont="1" applyFill="1" applyBorder="1" applyAlignment="1">
      <alignment horizontal="center" vertical="center" wrapText="1"/>
    </xf>
    <xf numFmtId="9" fontId="0" fillId="0" borderId="0" xfId="66" applyFont="1" applyFill="1" applyBorder="1" applyAlignment="1">
      <alignment horizontal="center" vertical="center"/>
    </xf>
    <xf numFmtId="9" fontId="0" fillId="8" borderId="0" xfId="66" applyFont="1" applyFill="1" applyBorder="1" applyAlignment="1">
      <alignment horizontal="center" vertical="center"/>
    </xf>
    <xf numFmtId="9" fontId="0" fillId="0" borderId="0" xfId="66" applyFont="1" applyFill="1" applyBorder="1" applyAlignment="1">
      <alignment horizontal="center" vertical="center" wrapText="1"/>
    </xf>
    <xf numFmtId="215" fontId="1" fillId="8" borderId="15" xfId="49" applyNumberFormat="1" applyFont="1" applyFill="1" applyBorder="1" applyAlignment="1" applyProtection="1">
      <alignment horizontal="center" vertical="center" wrapText="1"/>
      <protection locked="0"/>
    </xf>
    <xf numFmtId="9" fontId="1" fillId="8" borderId="15" xfId="66" applyFont="1" applyFill="1" applyBorder="1" applyAlignment="1" applyProtection="1">
      <alignment horizontal="center" vertical="center" wrapText="1"/>
      <protection locked="0"/>
    </xf>
    <xf numFmtId="0" fontId="30" fillId="33" borderId="15" xfId="0" applyFont="1" applyFill="1" applyBorder="1" applyAlignment="1" applyProtection="1">
      <alignment horizontal="center" vertical="center" wrapText="1"/>
      <protection/>
    </xf>
    <xf numFmtId="0" fontId="28" fillId="33" borderId="15" xfId="0" applyFont="1" applyFill="1" applyBorder="1" applyAlignment="1" applyProtection="1">
      <alignment horizontal="left" vertical="center" wrapText="1"/>
      <protection/>
    </xf>
    <xf numFmtId="0" fontId="25" fillId="0" borderId="17" xfId="59" applyFont="1" applyBorder="1" applyAlignment="1">
      <alignment horizontal="center" vertical="center" wrapText="1"/>
      <protection/>
    </xf>
    <xf numFmtId="0" fontId="25" fillId="0" borderId="17" xfId="59" applyFont="1" applyFill="1" applyBorder="1" applyAlignment="1">
      <alignment vertical="center" wrapText="1"/>
      <protection/>
    </xf>
    <xf numFmtId="0" fontId="25" fillId="0" borderId="17" xfId="0" applyFont="1" applyFill="1" applyBorder="1" applyAlignment="1">
      <alignment horizontal="justify" vertical="center" wrapText="1"/>
    </xf>
    <xf numFmtId="0" fontId="25" fillId="0" borderId="18" xfId="59" applyFont="1" applyBorder="1" applyAlignment="1">
      <alignment horizontal="center" vertical="center"/>
      <protection/>
    </xf>
    <xf numFmtId="0" fontId="25" fillId="0" borderId="15" xfId="59" applyFont="1" applyBorder="1" applyAlignment="1">
      <alignment horizontal="center"/>
      <protection/>
    </xf>
    <xf numFmtId="0" fontId="25" fillId="0" borderId="15" xfId="59" applyFont="1" applyBorder="1" applyAlignment="1">
      <alignment vertical="center" wrapText="1"/>
      <protection/>
    </xf>
    <xf numFmtId="9" fontId="0" fillId="34" borderId="15" xfId="66" applyFont="1" applyFill="1" applyBorder="1" applyAlignment="1" applyProtection="1">
      <alignment horizontal="center" vertical="center" wrapText="1"/>
      <protection locked="0"/>
    </xf>
    <xf numFmtId="9" fontId="1" fillId="8" borderId="0" xfId="66" applyFont="1" applyFill="1" applyBorder="1" applyAlignment="1">
      <alignment horizontal="center" vertical="center"/>
    </xf>
    <xf numFmtId="9" fontId="0" fillId="0" borderId="0" xfId="66" applyNumberFormat="1" applyFont="1" applyAlignment="1">
      <alignment horizontal="center" vertical="center"/>
    </xf>
    <xf numFmtId="9" fontId="0" fillId="34" borderId="17" xfId="66" applyFont="1" applyFill="1" applyBorder="1" applyAlignment="1">
      <alignment horizontal="center" vertical="center" wrapText="1"/>
    </xf>
    <xf numFmtId="0" fontId="0" fillId="0" borderId="15" xfId="0" applyBorder="1" applyAlignment="1">
      <alignment/>
    </xf>
    <xf numFmtId="0" fontId="31" fillId="0" borderId="15" xfId="0" applyFont="1" applyFill="1" applyBorder="1" applyAlignment="1" applyProtection="1">
      <alignment horizontal="left" vertical="center" wrapText="1"/>
      <protection/>
    </xf>
    <xf numFmtId="14" fontId="28" fillId="33" borderId="15" xfId="0" applyNumberFormat="1" applyFont="1" applyFill="1" applyBorder="1" applyAlignment="1" applyProtection="1">
      <alignment horizontal="center" vertical="center" wrapText="1"/>
      <protection/>
    </xf>
    <xf numFmtId="9" fontId="0" fillId="0" borderId="15" xfId="66" applyFont="1" applyBorder="1" applyAlignment="1">
      <alignment horizontal="center" vertical="center"/>
    </xf>
    <xf numFmtId="0" fontId="0" fillId="0" borderId="15" xfId="0" applyFont="1" applyBorder="1" applyAlignment="1">
      <alignment vertical="center" wrapText="1"/>
    </xf>
    <xf numFmtId="0" fontId="28" fillId="0" borderId="15" xfId="0" applyFont="1" applyFill="1" applyBorder="1" applyAlignment="1" applyProtection="1">
      <alignment horizontal="left" vertical="center" wrapText="1"/>
      <protection/>
    </xf>
    <xf numFmtId="0" fontId="30" fillId="37" borderId="18" xfId="0" applyFont="1" applyFill="1" applyBorder="1" applyAlignment="1" applyProtection="1">
      <alignment horizontal="center" vertical="center" wrapText="1"/>
      <protection/>
    </xf>
    <xf numFmtId="9" fontId="1" fillId="37" borderId="18" xfId="66" applyFont="1" applyFill="1" applyBorder="1" applyAlignment="1">
      <alignment horizontal="center" vertical="center"/>
    </xf>
    <xf numFmtId="0" fontId="1" fillId="8" borderId="24" xfId="0" applyFont="1" applyFill="1" applyBorder="1" applyAlignment="1" applyProtection="1">
      <alignment horizontal="left" vertical="center" wrapText="1"/>
      <protection locked="0"/>
    </xf>
    <xf numFmtId="0" fontId="1" fillId="8" borderId="10" xfId="0" applyFont="1" applyFill="1" applyBorder="1" applyAlignment="1" applyProtection="1">
      <alignment horizontal="left" vertical="center" wrapText="1"/>
      <protection locked="0"/>
    </xf>
    <xf numFmtId="219" fontId="0" fillId="0" borderId="17" xfId="51" applyNumberFormat="1" applyFont="1" applyFill="1" applyBorder="1" applyAlignment="1">
      <alignment horizontal="center" vertical="center" wrapText="1"/>
    </xf>
    <xf numFmtId="219" fontId="0" fillId="0" borderId="19" xfId="51" applyNumberFormat="1" applyFont="1" applyFill="1" applyBorder="1" applyAlignment="1">
      <alignment horizontal="center" vertical="center" wrapText="1"/>
    </xf>
    <xf numFmtId="219" fontId="0" fillId="0" borderId="18" xfId="51" applyNumberFormat="1" applyFont="1" applyFill="1" applyBorder="1" applyAlignment="1">
      <alignment horizontal="center" vertical="center" wrapText="1"/>
    </xf>
    <xf numFmtId="219" fontId="0" fillId="0" borderId="17" xfId="49" applyNumberFormat="1" applyFont="1" applyBorder="1" applyAlignment="1">
      <alignment horizontal="center" vertical="center" wrapText="1"/>
    </xf>
    <xf numFmtId="219" fontId="0" fillId="0" borderId="19" xfId="49" applyNumberFormat="1" applyFont="1" applyBorder="1" applyAlignment="1">
      <alignment horizontal="center" vertical="center" wrapText="1"/>
    </xf>
    <xf numFmtId="219" fontId="0" fillId="0" borderId="18" xfId="49"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9" fontId="1" fillId="38" borderId="17" xfId="66" applyFont="1" applyFill="1" applyBorder="1" applyAlignment="1">
      <alignment horizontal="center" vertical="center" wrapText="1"/>
    </xf>
    <xf numFmtId="9" fontId="1" fillId="38" borderId="18" xfId="66"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37" borderId="15" xfId="0" applyFont="1" applyFill="1" applyBorder="1" applyAlignment="1">
      <alignment horizontal="center" vertical="center" wrapText="1"/>
    </xf>
    <xf numFmtId="215" fontId="0" fillId="0" borderId="17" xfId="49" applyNumberFormat="1" applyFont="1" applyBorder="1" applyAlignment="1">
      <alignment horizontal="center" vertical="center" wrapText="1"/>
    </xf>
    <xf numFmtId="215" fontId="0" fillId="0" borderId="19" xfId="49" applyNumberFormat="1" applyFont="1" applyBorder="1" applyAlignment="1">
      <alignment horizontal="center" vertical="center" wrapText="1"/>
    </xf>
    <xf numFmtId="215" fontId="0" fillId="0" borderId="18" xfId="49" applyNumberFormat="1" applyFont="1" applyBorder="1" applyAlignment="1">
      <alignment horizontal="center" vertical="center" wrapText="1"/>
    </xf>
    <xf numFmtId="215" fontId="1" fillId="38" borderId="17" xfId="49" applyNumberFormat="1" applyFont="1" applyFill="1" applyBorder="1" applyAlignment="1">
      <alignment horizontal="center" vertical="center" wrapText="1"/>
    </xf>
    <xf numFmtId="215" fontId="1" fillId="38" borderId="18" xfId="49" applyNumberFormat="1" applyFont="1" applyFill="1" applyBorder="1" applyAlignment="1">
      <alignment horizontal="center" vertical="center" wrapText="1"/>
    </xf>
    <xf numFmtId="14" fontId="0" fillId="0" borderId="17" xfId="0" applyNumberFormat="1" applyFont="1" applyFill="1" applyBorder="1" applyAlignment="1">
      <alignment horizontal="center" vertical="center" wrapText="1"/>
    </xf>
    <xf numFmtId="14" fontId="0" fillId="0" borderId="19" xfId="0" applyNumberFormat="1" applyFont="1" applyFill="1" applyBorder="1" applyAlignment="1">
      <alignment horizontal="center" vertical="center" wrapText="1"/>
    </xf>
    <xf numFmtId="0" fontId="1" fillId="8" borderId="24" xfId="0" applyFont="1" applyFill="1" applyBorder="1" applyAlignment="1">
      <alignment horizontal="left" vertical="center" wrapText="1"/>
    </xf>
    <xf numFmtId="0" fontId="1" fillId="8" borderId="25" xfId="0" applyFont="1" applyFill="1" applyBorder="1" applyAlignment="1">
      <alignment horizontal="left" vertical="center" wrapText="1"/>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0" fontId="0" fillId="0" borderId="15" xfId="59" applyFont="1" applyBorder="1" applyAlignment="1" applyProtection="1">
      <alignment horizontal="center" vertical="center" wrapText="1"/>
      <protection locked="0"/>
    </xf>
    <xf numFmtId="0" fontId="1" fillId="8" borderId="15" xfId="0" applyFont="1" applyFill="1" applyBorder="1" applyAlignment="1">
      <alignment horizontal="left" vertical="center" wrapText="1"/>
    </xf>
    <xf numFmtId="215" fontId="0" fillId="34" borderId="17" xfId="49" applyNumberFormat="1" applyFont="1" applyFill="1" applyBorder="1" applyAlignment="1" applyProtection="1">
      <alignment horizontal="center" vertical="center" wrapText="1"/>
      <protection locked="0"/>
    </xf>
    <xf numFmtId="215" fontId="0" fillId="34" borderId="19" xfId="49" applyNumberFormat="1" applyFont="1" applyFill="1" applyBorder="1" applyAlignment="1" applyProtection="1">
      <alignment horizontal="center" vertical="center" wrapText="1"/>
      <protection locked="0"/>
    </xf>
    <xf numFmtId="215" fontId="0" fillId="34" borderId="18" xfId="49" applyNumberFormat="1" applyFont="1" applyFill="1" applyBorder="1" applyAlignment="1" applyProtection="1">
      <alignment horizontal="center" vertical="center" wrapText="1"/>
      <protection locked="0"/>
    </xf>
    <xf numFmtId="215" fontId="0" fillId="0" borderId="17" xfId="49" applyNumberFormat="1" applyFont="1" applyFill="1" applyBorder="1" applyAlignment="1" applyProtection="1">
      <alignment horizontal="center" vertical="center" wrapText="1"/>
      <protection locked="0"/>
    </xf>
    <xf numFmtId="215" fontId="0" fillId="0" borderId="18" xfId="49" applyNumberFormat="1" applyFont="1" applyFill="1" applyBorder="1" applyAlignment="1" applyProtection="1">
      <alignment horizontal="center" vertical="center" wrapText="1"/>
      <protection locked="0"/>
    </xf>
    <xf numFmtId="14" fontId="0" fillId="0" borderId="17" xfId="59" applyNumberFormat="1" applyFont="1" applyFill="1" applyBorder="1" applyAlignment="1" applyProtection="1">
      <alignment horizontal="center" vertical="center" wrapText="1"/>
      <protection locked="0"/>
    </xf>
    <xf numFmtId="14" fontId="0" fillId="0" borderId="19" xfId="59" applyNumberFormat="1" applyFont="1" applyFill="1" applyBorder="1" applyAlignment="1" applyProtection="1">
      <alignment horizontal="center" vertical="center" wrapText="1"/>
      <protection locked="0"/>
    </xf>
    <xf numFmtId="9" fontId="1" fillId="37" borderId="17" xfId="66" applyFont="1" applyFill="1" applyBorder="1" applyAlignment="1">
      <alignment horizontal="center" vertical="center" wrapText="1"/>
    </xf>
    <xf numFmtId="9" fontId="1" fillId="37" borderId="18" xfId="66" applyFont="1" applyFill="1" applyBorder="1" applyAlignment="1">
      <alignment horizontal="center" vertical="center" wrapText="1"/>
    </xf>
    <xf numFmtId="219" fontId="0" fillId="0" borderId="15" xfId="49" applyNumberFormat="1" applyFont="1" applyBorder="1" applyAlignment="1" applyProtection="1">
      <alignment horizontal="center" vertical="center" wrapText="1"/>
      <protection locked="0"/>
    </xf>
    <xf numFmtId="215" fontId="0" fillId="0" borderId="15" xfId="49" applyNumberFormat="1" applyFont="1" applyBorder="1" applyAlignment="1" applyProtection="1">
      <alignment horizontal="center" vertical="center" wrapText="1"/>
      <protection locked="0"/>
    </xf>
    <xf numFmtId="0" fontId="1" fillId="10" borderId="17"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6" fillId="33" borderId="24" xfId="0" applyFont="1" applyFill="1" applyBorder="1" applyAlignment="1">
      <alignment horizontal="right" vertical="center" wrapText="1"/>
    </xf>
    <xf numFmtId="0" fontId="6" fillId="33" borderId="10" xfId="0" applyFont="1" applyFill="1" applyBorder="1" applyAlignment="1">
      <alignment horizontal="right" vertical="center" wrapText="1"/>
    </xf>
    <xf numFmtId="0" fontId="0" fillId="0" borderId="15" xfId="0" applyFont="1" applyFill="1" applyBorder="1" applyAlignment="1">
      <alignment horizontal="left" vertical="center" wrapText="1"/>
    </xf>
    <xf numFmtId="0" fontId="1" fillId="0" borderId="15" xfId="0" applyFont="1" applyFill="1" applyBorder="1" applyAlignment="1" applyProtection="1">
      <alignment horizontal="left" vertical="center" wrapText="1"/>
      <protection locked="0"/>
    </xf>
    <xf numFmtId="0" fontId="12" fillId="33" borderId="15" xfId="0" applyFont="1" applyFill="1" applyBorder="1" applyAlignment="1">
      <alignment horizontal="center" vertical="center" wrapText="1"/>
    </xf>
    <xf numFmtId="0" fontId="6" fillId="33" borderId="26" xfId="0" applyFont="1" applyFill="1" applyBorder="1" applyAlignment="1">
      <alignment horizontal="right" vertical="center" wrapText="1"/>
    </xf>
    <xf numFmtId="0" fontId="6" fillId="33" borderId="27" xfId="0" applyFont="1" applyFill="1" applyBorder="1" applyAlignment="1">
      <alignment horizontal="right" vertical="center" wrapText="1"/>
    </xf>
    <xf numFmtId="0" fontId="6" fillId="33" borderId="22" xfId="0" applyFont="1" applyFill="1" applyBorder="1" applyAlignment="1">
      <alignment horizontal="right" vertical="center" wrapText="1"/>
    </xf>
    <xf numFmtId="0" fontId="6" fillId="33" borderId="28" xfId="0" applyFont="1" applyFill="1" applyBorder="1" applyAlignment="1">
      <alignment horizontal="right" vertical="center" wrapText="1"/>
    </xf>
    <xf numFmtId="0" fontId="1" fillId="0" borderId="26"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14" fontId="0" fillId="0" borderId="15" xfId="0" applyNumberFormat="1" applyFont="1" applyFill="1" applyBorder="1" applyAlignment="1">
      <alignment horizontal="left" vertical="center" wrapText="1"/>
    </xf>
    <xf numFmtId="14" fontId="0" fillId="34" borderId="17" xfId="59" applyNumberFormat="1" applyFont="1" applyFill="1" applyBorder="1" applyAlignment="1" applyProtection="1">
      <alignment horizontal="center" vertical="center" wrapText="1"/>
      <protection locked="0"/>
    </xf>
    <xf numFmtId="0" fontId="0" fillId="34" borderId="19" xfId="59" applyFont="1" applyFill="1" applyBorder="1" applyAlignment="1" applyProtection="1">
      <alignment horizontal="center" vertical="center" wrapText="1"/>
      <protection locked="0"/>
    </xf>
    <xf numFmtId="0" fontId="77" fillId="8" borderId="25" xfId="0" applyFont="1" applyFill="1" applyBorder="1" applyAlignment="1">
      <alignment horizontal="left" vertical="center" wrapText="1"/>
    </xf>
    <xf numFmtId="0" fontId="1" fillId="0" borderId="18" xfId="0" applyFont="1" applyFill="1" applyBorder="1" applyAlignment="1" applyProtection="1">
      <alignment horizontal="left" vertical="center" wrapText="1"/>
      <protection locked="0"/>
    </xf>
    <xf numFmtId="0" fontId="0" fillId="34" borderId="17" xfId="59" applyFont="1" applyFill="1" applyBorder="1" applyAlignment="1" applyProtection="1">
      <alignment horizontal="center" vertical="center" wrapText="1"/>
      <protection locked="0"/>
    </xf>
    <xf numFmtId="0" fontId="13" fillId="33" borderId="2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219" fontId="0" fillId="34" borderId="17" xfId="59" applyNumberFormat="1" applyFont="1" applyFill="1" applyBorder="1" applyAlignment="1" applyProtection="1">
      <alignment horizontal="center" vertical="center" wrapText="1"/>
      <protection locked="0"/>
    </xf>
    <xf numFmtId="219" fontId="0" fillId="34" borderId="19" xfId="59" applyNumberFormat="1" applyFont="1" applyFill="1" applyBorder="1" applyAlignment="1" applyProtection="1">
      <alignment horizontal="center" vertical="center" wrapText="1"/>
      <protection locked="0"/>
    </xf>
    <xf numFmtId="219" fontId="0" fillId="34" borderId="18" xfId="59" applyNumberFormat="1" applyFont="1" applyFill="1" applyBorder="1" applyAlignment="1" applyProtection="1">
      <alignment horizontal="center" vertical="center" wrapText="1"/>
      <protection locked="0"/>
    </xf>
    <xf numFmtId="0" fontId="0" fillId="0" borderId="17" xfId="59" applyFont="1" applyFill="1" applyBorder="1" applyAlignment="1" applyProtection="1">
      <alignment horizontal="center" vertical="center" wrapText="1"/>
      <protection locked="0"/>
    </xf>
    <xf numFmtId="0" fontId="0" fillId="0" borderId="19" xfId="59" applyFont="1" applyFill="1" applyBorder="1" applyAlignment="1" applyProtection="1">
      <alignment horizontal="center" vertical="center" wrapText="1"/>
      <protection locked="0"/>
    </xf>
    <xf numFmtId="0" fontId="1" fillId="8" borderId="15" xfId="0" applyFont="1" applyFill="1" applyBorder="1" applyAlignment="1" applyProtection="1">
      <alignment horizontal="left" vertical="center" wrapText="1"/>
      <protection locked="0"/>
    </xf>
    <xf numFmtId="219" fontId="0" fillId="0" borderId="17" xfId="49" applyNumberFormat="1" applyFont="1" applyFill="1" applyBorder="1" applyAlignment="1" applyProtection="1">
      <alignment horizontal="center" vertical="center" wrapText="1"/>
      <protection locked="0"/>
    </xf>
    <xf numFmtId="219" fontId="0" fillId="0" borderId="18" xfId="49" applyNumberFormat="1" applyFont="1" applyFill="1" applyBorder="1" applyAlignment="1" applyProtection="1">
      <alignment horizontal="center" vertical="center" wrapText="1"/>
      <protection locked="0"/>
    </xf>
    <xf numFmtId="14" fontId="0" fillId="0" borderId="15" xfId="59" applyNumberFormat="1" applyFont="1" applyBorder="1" applyAlignment="1" applyProtection="1">
      <alignment horizontal="center" vertical="center" wrapText="1"/>
      <protection locked="0"/>
    </xf>
    <xf numFmtId="14" fontId="0" fillId="0" borderId="17" xfId="0" applyNumberFormat="1" applyFont="1" applyBorder="1" applyAlignment="1">
      <alignment horizontal="center" vertical="center" wrapText="1"/>
    </xf>
    <xf numFmtId="14" fontId="0" fillId="0" borderId="19" xfId="0" applyNumberFormat="1" applyFont="1" applyBorder="1" applyAlignment="1">
      <alignment horizontal="center" vertical="center" wrapText="1"/>
    </xf>
    <xf numFmtId="14" fontId="0" fillId="0" borderId="18" xfId="0" applyNumberFormat="1" applyFont="1" applyBorder="1" applyAlignment="1">
      <alignment horizontal="center" vertical="center" wrapText="1"/>
    </xf>
    <xf numFmtId="0" fontId="0" fillId="0" borderId="15" xfId="0" applyFont="1" applyBorder="1" applyAlignment="1">
      <alignment horizontal="center" vertical="center" wrapText="1"/>
    </xf>
    <xf numFmtId="14" fontId="0" fillId="0" borderId="15" xfId="0" applyNumberFormat="1" applyFont="1" applyBorder="1" applyAlignment="1">
      <alignment horizontal="center" vertical="center" wrapText="1"/>
    </xf>
    <xf numFmtId="0" fontId="4" fillId="8" borderId="15" xfId="0" applyFont="1" applyFill="1" applyBorder="1" applyAlignment="1" applyProtection="1">
      <alignment horizontal="left" vertical="center" wrapText="1"/>
      <protection locked="0"/>
    </xf>
    <xf numFmtId="0" fontId="0" fillId="0" borderId="19" xfId="0" applyBorder="1" applyAlignment="1">
      <alignment horizontal="center" vertical="center" wrapText="1"/>
    </xf>
    <xf numFmtId="0" fontId="0" fillId="0" borderId="18" xfId="0"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3" fontId="5" fillId="33" borderId="30" xfId="63" applyNumberFormat="1" applyFont="1" applyFill="1" applyBorder="1" applyAlignment="1">
      <alignment horizontal="center" vertical="center" wrapText="1"/>
      <protection/>
    </xf>
    <xf numFmtId="3" fontId="5" fillId="33" borderId="31" xfId="63" applyNumberFormat="1" applyFont="1" applyFill="1" applyBorder="1" applyAlignment="1">
      <alignment horizontal="center" vertical="center" wrapText="1"/>
      <protection/>
    </xf>
    <xf numFmtId="3" fontId="8" fillId="33" borderId="23" xfId="63" applyNumberFormat="1" applyFont="1" applyFill="1" applyBorder="1" applyAlignment="1">
      <alignment horizontal="center" vertical="center" wrapText="1"/>
      <protection/>
    </xf>
    <xf numFmtId="3" fontId="8" fillId="33" borderId="32" xfId="63" applyNumberFormat="1" applyFont="1" applyFill="1" applyBorder="1" applyAlignment="1">
      <alignment horizontal="center" vertical="center" wrapText="1"/>
      <protection/>
    </xf>
    <xf numFmtId="3" fontId="8" fillId="33" borderId="33" xfId="63" applyNumberFormat="1" applyFont="1" applyFill="1" applyBorder="1" applyAlignment="1">
      <alignment horizontal="center" vertical="center" wrapText="1"/>
      <protection/>
    </xf>
    <xf numFmtId="3" fontId="8" fillId="33" borderId="21" xfId="63" applyNumberFormat="1" applyFont="1" applyFill="1" applyBorder="1" applyAlignment="1">
      <alignment horizontal="center" vertical="center" wrapText="1"/>
      <protection/>
    </xf>
    <xf numFmtId="3" fontId="8" fillId="33" borderId="0" xfId="63" applyNumberFormat="1" applyFont="1" applyFill="1" applyBorder="1" applyAlignment="1">
      <alignment horizontal="center" vertical="center" wrapText="1"/>
      <protection/>
    </xf>
    <xf numFmtId="3" fontId="8" fillId="33" borderId="34" xfId="63" applyNumberFormat="1" applyFont="1" applyFill="1" applyBorder="1" applyAlignment="1">
      <alignment horizontal="center" vertical="center" wrapText="1"/>
      <protection/>
    </xf>
    <xf numFmtId="3" fontId="8" fillId="33" borderId="35" xfId="63" applyNumberFormat="1" applyFont="1" applyFill="1" applyBorder="1" applyAlignment="1">
      <alignment horizontal="center" vertical="center" wrapText="1"/>
      <protection/>
    </xf>
    <xf numFmtId="3" fontId="8" fillId="33" borderId="36" xfId="63" applyNumberFormat="1" applyFont="1" applyFill="1" applyBorder="1" applyAlignment="1">
      <alignment horizontal="center" vertical="center" wrapText="1"/>
      <protection/>
    </xf>
    <xf numFmtId="3" fontId="8" fillId="33" borderId="37" xfId="63" applyNumberFormat="1" applyFont="1" applyFill="1" applyBorder="1" applyAlignment="1">
      <alignment horizontal="center" vertical="center" wrapText="1"/>
      <protection/>
    </xf>
    <xf numFmtId="3" fontId="6" fillId="33" borderId="38" xfId="63" applyNumberFormat="1" applyFont="1" applyFill="1" applyBorder="1" applyAlignment="1">
      <alignment horizontal="right" vertical="center" wrapText="1"/>
      <protection/>
    </xf>
    <xf numFmtId="3" fontId="6" fillId="33" borderId="39" xfId="63" applyNumberFormat="1" applyFont="1" applyFill="1" applyBorder="1" applyAlignment="1">
      <alignment horizontal="right" vertical="center" wrapText="1"/>
      <protection/>
    </xf>
    <xf numFmtId="3" fontId="6" fillId="33" borderId="10" xfId="63" applyNumberFormat="1" applyFont="1" applyFill="1" applyBorder="1" applyAlignment="1">
      <alignment horizontal="right" vertical="center" wrapText="1"/>
      <protection/>
    </xf>
    <xf numFmtId="3" fontId="6" fillId="33" borderId="11" xfId="63" applyNumberFormat="1" applyFont="1" applyFill="1" applyBorder="1" applyAlignment="1">
      <alignment horizontal="right" vertical="center" wrapText="1"/>
      <protection/>
    </xf>
    <xf numFmtId="3" fontId="4" fillId="0" borderId="18" xfId="63" applyNumberFormat="1" applyFont="1" applyFill="1" applyBorder="1" applyAlignment="1" applyProtection="1">
      <alignment horizontal="left" vertical="center" wrapText="1"/>
      <protection locked="0"/>
    </xf>
    <xf numFmtId="3" fontId="4" fillId="0" borderId="15" xfId="63" applyNumberFormat="1" applyFont="1" applyFill="1" applyBorder="1" applyAlignment="1" applyProtection="1">
      <alignment horizontal="center" vertical="center" wrapText="1"/>
      <protection locked="0"/>
    </xf>
    <xf numFmtId="0" fontId="1" fillId="0" borderId="24"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3" fontId="4" fillId="0" borderId="15" xfId="63" applyNumberFormat="1" applyFont="1" applyFill="1" applyBorder="1" applyAlignment="1" applyProtection="1">
      <alignment horizontal="left" vertical="center" wrapText="1"/>
      <protection locked="0"/>
    </xf>
    <xf numFmtId="3" fontId="0" fillId="0" borderId="24" xfId="63" applyNumberFormat="1" applyFont="1" applyFill="1" applyBorder="1" applyAlignment="1">
      <alignment horizontal="left" vertical="center" wrapText="1"/>
      <protection/>
    </xf>
    <xf numFmtId="3" fontId="0" fillId="0" borderId="10" xfId="63" applyNumberFormat="1" applyFont="1" applyFill="1" applyBorder="1" applyAlignment="1">
      <alignment horizontal="left" vertical="center" wrapText="1"/>
      <protection/>
    </xf>
    <xf numFmtId="0" fontId="0" fillId="0" borderId="27" xfId="59" applyFont="1" applyBorder="1" applyAlignment="1" applyProtection="1">
      <alignment horizontal="center" vertical="center" wrapText="1"/>
      <protection locked="0"/>
    </xf>
    <xf numFmtId="0" fontId="0" fillId="0" borderId="40" xfId="59" applyFont="1" applyBorder="1" applyAlignment="1" applyProtection="1">
      <alignment horizontal="center" vertical="center" wrapText="1"/>
      <protection locked="0"/>
    </xf>
    <xf numFmtId="0" fontId="0" fillId="0" borderId="17" xfId="59" applyFont="1" applyBorder="1" applyAlignment="1" applyProtection="1">
      <alignment horizontal="center" vertical="center" wrapText="1"/>
      <protection locked="0"/>
    </xf>
    <xf numFmtId="0" fontId="0" fillId="0" borderId="19" xfId="59" applyFont="1" applyBorder="1" applyAlignment="1" applyProtection="1">
      <alignment horizontal="center" vertical="center" wrapText="1"/>
      <protection locked="0"/>
    </xf>
    <xf numFmtId="213" fontId="0" fillId="0" borderId="17" xfId="59" applyNumberFormat="1" applyFont="1" applyBorder="1" applyAlignment="1" applyProtection="1">
      <alignment horizontal="center" vertical="center" wrapText="1"/>
      <protection locked="0"/>
    </xf>
    <xf numFmtId="213" fontId="0" fillId="0" borderId="19" xfId="59" applyNumberFormat="1" applyFont="1" applyBorder="1" applyAlignment="1" applyProtection="1">
      <alignment horizontal="center" vertical="center" wrapText="1"/>
      <protection locked="0"/>
    </xf>
    <xf numFmtId="14" fontId="0" fillId="0" borderId="19" xfId="0" applyNumberFormat="1" applyBorder="1" applyAlignment="1">
      <alignment horizontal="center" vertical="center" wrapText="1"/>
    </xf>
    <xf numFmtId="3" fontId="1" fillId="35" borderId="17" xfId="63" applyNumberFormat="1" applyFont="1" applyFill="1" applyBorder="1" applyAlignment="1">
      <alignment horizontal="center" vertical="center" wrapText="1"/>
      <protection/>
    </xf>
    <xf numFmtId="3" fontId="1" fillId="35" borderId="19" xfId="63" applyNumberFormat="1" applyFont="1" applyFill="1" applyBorder="1" applyAlignment="1">
      <alignment horizontal="center" vertical="center" wrapText="1"/>
      <protection/>
    </xf>
    <xf numFmtId="0" fontId="0" fillId="39" borderId="24" xfId="59" applyFont="1" applyFill="1" applyBorder="1" applyAlignment="1" applyProtection="1">
      <alignment horizontal="center" vertical="center" wrapText="1"/>
      <protection locked="0"/>
    </xf>
    <xf numFmtId="0" fontId="25" fillId="0" borderId="17" xfId="59" applyFont="1" applyFill="1" applyBorder="1" applyAlignment="1">
      <alignment horizontal="left" vertical="center" wrapText="1"/>
      <protection/>
    </xf>
    <xf numFmtId="0" fontId="25" fillId="0" borderId="18" xfId="59" applyFont="1" applyFill="1" applyBorder="1" applyAlignment="1">
      <alignment horizontal="left" vertical="center" wrapText="1"/>
      <protection/>
    </xf>
    <xf numFmtId="0" fontId="25" fillId="0" borderId="17" xfId="59" applyFont="1" applyFill="1" applyBorder="1" applyAlignment="1" applyProtection="1">
      <alignment horizontal="center" vertical="center" wrapText="1"/>
      <protection/>
    </xf>
    <xf numFmtId="0" fontId="25" fillId="0" borderId="19" xfId="59" applyFont="1" applyFill="1" applyBorder="1" applyAlignment="1" applyProtection="1">
      <alignment horizontal="center" vertical="center" wrapText="1"/>
      <protection/>
    </xf>
    <xf numFmtId="0" fontId="25" fillId="0" borderId="17" xfId="59" applyFont="1" applyBorder="1" applyAlignment="1">
      <alignment horizontal="justify" vertical="center" wrapText="1"/>
      <protection/>
    </xf>
    <xf numFmtId="0" fontId="25" fillId="0" borderId="19" xfId="59" applyFont="1" applyBorder="1" applyAlignment="1">
      <alignment horizontal="justify" vertical="center"/>
      <protection/>
    </xf>
    <xf numFmtId="0" fontId="25" fillId="0" borderId="19" xfId="59" applyFont="1" applyBorder="1" applyAlignment="1">
      <alignment horizontal="justify" vertical="center" wrapText="1"/>
      <protection/>
    </xf>
    <xf numFmtId="9" fontId="25" fillId="0" borderId="17" xfId="71" applyFont="1" applyBorder="1" applyAlignment="1">
      <alignment horizontal="center" vertical="center" wrapText="1"/>
    </xf>
    <xf numFmtId="9" fontId="25" fillId="0" borderId="19" xfId="71" applyFont="1" applyBorder="1" applyAlignment="1">
      <alignment horizontal="center" vertical="center" wrapText="1"/>
    </xf>
    <xf numFmtId="0" fontId="78" fillId="0" borderId="17" xfId="59" applyFont="1" applyFill="1" applyBorder="1" applyAlignment="1">
      <alignment horizontal="justify" vertical="center" wrapText="1"/>
      <protection/>
    </xf>
    <xf numFmtId="0" fontId="78" fillId="0" borderId="19" xfId="59" applyFont="1" applyFill="1" applyBorder="1" applyAlignment="1">
      <alignment horizontal="justify" vertical="center" wrapText="1"/>
      <protection/>
    </xf>
    <xf numFmtId="14" fontId="78" fillId="0" borderId="17" xfId="59" applyNumberFormat="1" applyFont="1" applyFill="1" applyBorder="1" applyAlignment="1">
      <alignment horizontal="center" vertical="center" wrapText="1"/>
      <protection/>
    </xf>
    <xf numFmtId="14" fontId="78" fillId="0" borderId="19" xfId="59" applyNumberFormat="1" applyFont="1" applyFill="1" applyBorder="1" applyAlignment="1">
      <alignment horizontal="center" vertical="center" wrapText="1"/>
      <protection/>
    </xf>
    <xf numFmtId="0" fontId="25" fillId="0" borderId="17" xfId="59" applyFont="1" applyBorder="1" applyAlignment="1">
      <alignment horizontal="center" vertical="center" wrapText="1"/>
      <protection/>
    </xf>
    <xf numFmtId="0" fontId="25" fillId="0" borderId="19" xfId="59" applyFont="1" applyBorder="1" applyAlignment="1">
      <alignment horizontal="center" vertical="center" wrapText="1"/>
      <protection/>
    </xf>
    <xf numFmtId="0" fontId="23" fillId="2" borderId="17" xfId="59" applyFont="1" applyFill="1" applyBorder="1" applyAlignment="1">
      <alignment horizontal="center" vertical="center" wrapText="1"/>
      <protection/>
    </xf>
    <xf numFmtId="0" fontId="23" fillId="2" borderId="19" xfId="59" applyFont="1" applyFill="1" applyBorder="1" applyAlignment="1">
      <alignment horizontal="center" vertical="center" wrapText="1"/>
      <protection/>
    </xf>
    <xf numFmtId="0" fontId="23" fillId="2" borderId="18" xfId="59" applyFont="1" applyFill="1" applyBorder="1" applyAlignment="1">
      <alignment horizontal="center" vertical="center" wrapText="1"/>
      <protection/>
    </xf>
    <xf numFmtId="0" fontId="25" fillId="40" borderId="17" xfId="59" applyFont="1" applyFill="1" applyBorder="1" applyAlignment="1" applyProtection="1">
      <alignment horizontal="center" vertical="center" wrapText="1"/>
      <protection/>
    </xf>
    <xf numFmtId="0" fontId="25" fillId="40" borderId="19" xfId="59" applyFont="1" applyFill="1" applyBorder="1" applyAlignment="1" applyProtection="1">
      <alignment horizontal="center" vertical="center" wrapText="1"/>
      <protection/>
    </xf>
    <xf numFmtId="0" fontId="25" fillId="40" borderId="18" xfId="59" applyFont="1" applyFill="1" applyBorder="1" applyAlignment="1" applyProtection="1">
      <alignment horizontal="center" vertical="center" wrapText="1"/>
      <protection/>
    </xf>
    <xf numFmtId="0" fontId="25" fillId="0" borderId="17" xfId="59" applyFont="1" applyFill="1" applyBorder="1" applyAlignment="1">
      <alignment horizontal="center" vertical="center" wrapText="1"/>
      <protection/>
    </xf>
    <xf numFmtId="0" fontId="25" fillId="0" borderId="19" xfId="59" applyFont="1" applyFill="1" applyBorder="1" applyAlignment="1">
      <alignment horizontal="center" vertical="center" wrapText="1"/>
      <protection/>
    </xf>
    <xf numFmtId="0" fontId="25" fillId="0" borderId="17" xfId="59" applyFont="1" applyFill="1" applyBorder="1" applyAlignment="1" applyProtection="1">
      <alignment horizontal="justify" vertical="center" wrapText="1"/>
      <protection/>
    </xf>
    <xf numFmtId="0" fontId="25" fillId="0" borderId="19" xfId="59" applyFont="1" applyFill="1" applyBorder="1" applyAlignment="1" applyProtection="1">
      <alignment horizontal="justify" vertical="center" wrapText="1"/>
      <protection/>
    </xf>
    <xf numFmtId="0" fontId="25" fillId="0" borderId="18" xfId="59" applyFont="1" applyFill="1" applyBorder="1" applyAlignment="1" applyProtection="1">
      <alignment horizontal="justify" vertical="center" wrapText="1"/>
      <protection/>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15" xfId="0" applyBorder="1" applyAlignment="1">
      <alignment horizontal="center"/>
    </xf>
    <xf numFmtId="0" fontId="20" fillId="0" borderId="15" xfId="0" applyFont="1" applyBorder="1" applyAlignment="1">
      <alignment horizontal="center" vertical="center" wrapText="1"/>
    </xf>
    <xf numFmtId="0" fontId="23" fillId="39" borderId="16" xfId="59" applyFont="1" applyFill="1" applyBorder="1" applyAlignment="1">
      <alignment horizontal="center" vertical="center" wrapText="1"/>
      <protection/>
    </xf>
    <xf numFmtId="0" fontId="23" fillId="39" borderId="27" xfId="59" applyFont="1" applyFill="1" applyBorder="1" applyAlignment="1">
      <alignment horizontal="center" vertical="center" wrapText="1"/>
      <protection/>
    </xf>
    <xf numFmtId="0" fontId="23" fillId="39" borderId="20" xfId="59" applyFont="1" applyFill="1" applyBorder="1" applyAlignment="1">
      <alignment horizontal="center" vertical="center" wrapText="1"/>
      <protection/>
    </xf>
    <xf numFmtId="0" fontId="23" fillId="39" borderId="28" xfId="59" applyFont="1" applyFill="1" applyBorder="1" applyAlignment="1">
      <alignment horizontal="center" vertical="center" wrapText="1"/>
      <protection/>
    </xf>
    <xf numFmtId="0" fontId="23" fillId="39" borderId="15" xfId="59" applyFont="1" applyFill="1" applyBorder="1" applyAlignment="1">
      <alignment horizontal="center" vertical="center" wrapText="1"/>
      <protection/>
    </xf>
    <xf numFmtId="0" fontId="23" fillId="39" borderId="15" xfId="59" applyFont="1" applyFill="1" applyBorder="1" applyAlignment="1">
      <alignment horizontal="center" vertical="center"/>
      <protection/>
    </xf>
    <xf numFmtId="0" fontId="21" fillId="0" borderId="15" xfId="0" applyFont="1" applyBorder="1" applyAlignment="1">
      <alignment horizontal="right" vertical="center" wrapText="1"/>
    </xf>
    <xf numFmtId="0" fontId="22" fillId="0" borderId="15" xfId="0" applyFont="1" applyBorder="1" applyAlignment="1">
      <alignment horizontal="right" vertical="center" wrapText="1"/>
    </xf>
    <xf numFmtId="0" fontId="23" fillId="0" borderId="15" xfId="0" applyFont="1" applyBorder="1" applyAlignment="1">
      <alignment horizontal="center" vertical="center" wrapText="1"/>
    </xf>
    <xf numFmtId="0" fontId="24" fillId="0" borderId="43" xfId="0" applyFont="1" applyBorder="1" applyAlignment="1">
      <alignment horizontal="center" vertical="center"/>
    </xf>
    <xf numFmtId="0" fontId="24" fillId="0" borderId="15" xfId="0" applyFont="1" applyBorder="1" applyAlignment="1">
      <alignment horizontal="center" vertical="center"/>
    </xf>
    <xf numFmtId="0" fontId="25" fillId="0" borderId="15" xfId="0" applyFont="1" applyBorder="1" applyAlignment="1">
      <alignment horizontal="center" vertical="center" wrapText="1"/>
    </xf>
    <xf numFmtId="0" fontId="26" fillId="41" borderId="15" xfId="59" applyFont="1" applyFill="1" applyBorder="1" applyAlignment="1">
      <alignment horizontal="center" vertical="center" wrapText="1"/>
      <protection/>
    </xf>
    <xf numFmtId="0" fontId="23" fillId="39" borderId="17" xfId="59" applyFont="1" applyFill="1" applyBorder="1" applyAlignment="1">
      <alignment horizontal="center" vertical="center" wrapText="1"/>
      <protection/>
    </xf>
    <xf numFmtId="0" fontId="23" fillId="39" borderId="19" xfId="59" applyFont="1" applyFill="1" applyBorder="1" applyAlignment="1">
      <alignment horizontal="center" vertical="center" wrapText="1"/>
      <protection/>
    </xf>
    <xf numFmtId="0" fontId="23" fillId="39" borderId="18" xfId="59" applyFont="1" applyFill="1" applyBorder="1" applyAlignment="1">
      <alignment horizontal="center" vertical="center" wrapText="1"/>
      <protection/>
    </xf>
    <xf numFmtId="0" fontId="25" fillId="39" borderId="15" xfId="59" applyFont="1" applyFill="1" applyBorder="1" applyAlignment="1">
      <alignment vertical="center"/>
      <protection/>
    </xf>
    <xf numFmtId="0" fontId="23" fillId="39" borderId="26" xfId="59" applyFont="1" applyFill="1" applyBorder="1" applyAlignment="1">
      <alignment horizontal="center" vertical="center" wrapText="1"/>
      <protection/>
    </xf>
    <xf numFmtId="0" fontId="23" fillId="39" borderId="22" xfId="59" applyFont="1" applyFill="1" applyBorder="1" applyAlignment="1">
      <alignment horizontal="center" vertical="center" wrapText="1"/>
      <protection/>
    </xf>
    <xf numFmtId="0" fontId="23" fillId="39" borderId="26" xfId="59" applyFont="1" applyFill="1" applyBorder="1" applyAlignment="1">
      <alignment horizontal="center" vertical="center"/>
      <protection/>
    </xf>
    <xf numFmtId="0" fontId="23" fillId="39" borderId="16" xfId="59" applyFont="1" applyFill="1" applyBorder="1" applyAlignment="1">
      <alignment horizontal="center" vertical="center"/>
      <protection/>
    </xf>
    <xf numFmtId="0" fontId="23" fillId="39" borderId="27" xfId="59" applyFont="1" applyFill="1" applyBorder="1" applyAlignment="1">
      <alignment horizontal="center" vertical="center"/>
      <protection/>
    </xf>
    <xf numFmtId="0" fontId="23" fillId="39" borderId="22" xfId="59" applyFont="1" applyFill="1" applyBorder="1" applyAlignment="1">
      <alignment horizontal="center" vertical="center"/>
      <protection/>
    </xf>
    <xf numFmtId="0" fontId="23" fillId="39" borderId="20" xfId="59" applyFont="1" applyFill="1" applyBorder="1" applyAlignment="1">
      <alignment horizontal="center" vertical="center"/>
      <protection/>
    </xf>
    <xf numFmtId="0" fontId="23" fillId="39" borderId="28" xfId="59" applyFont="1" applyFill="1" applyBorder="1" applyAlignment="1">
      <alignment horizontal="center" vertical="center"/>
      <protection/>
    </xf>
    <xf numFmtId="0" fontId="79" fillId="39" borderId="15" xfId="0" applyFont="1" applyFill="1" applyBorder="1" applyAlignment="1">
      <alignment horizontal="center" vertical="center" wrapText="1"/>
    </xf>
    <xf numFmtId="0" fontId="23" fillId="39" borderId="15" xfId="0" applyFont="1" applyFill="1" applyBorder="1" applyAlignment="1">
      <alignment horizontal="center" vertical="center" wrapText="1"/>
    </xf>
    <xf numFmtId="0" fontId="25" fillId="39" borderId="15" xfId="59" applyFont="1" applyFill="1" applyBorder="1" applyAlignment="1">
      <alignment wrapText="1"/>
      <protection/>
    </xf>
    <xf numFmtId="0" fontId="23" fillId="39" borderId="24" xfId="59" applyFont="1" applyFill="1" applyBorder="1" applyAlignment="1">
      <alignment horizontal="center" vertical="center" wrapText="1"/>
      <protection/>
    </xf>
    <xf numFmtId="0" fontId="23" fillId="39" borderId="10" xfId="59" applyFont="1" applyFill="1" applyBorder="1" applyAlignment="1">
      <alignment horizontal="center" vertical="center" wrapText="1"/>
      <protection/>
    </xf>
    <xf numFmtId="0" fontId="23" fillId="2" borderId="15" xfId="59" applyFont="1" applyFill="1" applyBorder="1" applyAlignment="1">
      <alignment horizontal="center" vertical="center" wrapText="1"/>
      <protection/>
    </xf>
    <xf numFmtId="0" fontId="25" fillId="0" borderId="18" xfId="59" applyFont="1" applyBorder="1" applyAlignment="1">
      <alignment horizontal="center" vertical="center" wrapText="1"/>
      <protection/>
    </xf>
    <xf numFmtId="0" fontId="25" fillId="0" borderId="17" xfId="59" applyFont="1" applyFill="1" applyBorder="1" applyAlignment="1">
      <alignment horizontal="justify" vertical="center" wrapText="1"/>
      <protection/>
    </xf>
    <xf numFmtId="0" fontId="25" fillId="0" borderId="19" xfId="59" applyFont="1" applyFill="1" applyBorder="1" applyAlignment="1">
      <alignment horizontal="justify" vertical="center" wrapText="1"/>
      <protection/>
    </xf>
    <xf numFmtId="0" fontId="25" fillId="0" borderId="18" xfId="59" applyFont="1" applyFill="1" applyBorder="1" applyAlignment="1">
      <alignment horizontal="justify" vertical="center" wrapText="1"/>
      <protection/>
    </xf>
    <xf numFmtId="14" fontId="25" fillId="0" borderId="17" xfId="59" applyNumberFormat="1" applyFont="1" applyFill="1" applyBorder="1" applyAlignment="1">
      <alignment horizontal="center" vertical="center" wrapText="1"/>
      <protection/>
    </xf>
    <xf numFmtId="14" fontId="25" fillId="0" borderId="19" xfId="59" applyNumberFormat="1" applyFont="1" applyFill="1" applyBorder="1" applyAlignment="1">
      <alignment horizontal="center" vertical="center" wrapText="1"/>
      <protection/>
    </xf>
    <xf numFmtId="0" fontId="25" fillId="0" borderId="19" xfId="59" applyFont="1" applyFill="1" applyBorder="1" applyAlignment="1">
      <alignment horizontal="justify" vertical="center"/>
      <protection/>
    </xf>
    <xf numFmtId="0" fontId="25" fillId="0" borderId="18" xfId="59" applyFont="1" applyFill="1" applyBorder="1" applyAlignment="1">
      <alignment horizontal="justify" vertical="center"/>
      <protection/>
    </xf>
    <xf numFmtId="9" fontId="25" fillId="0" borderId="18" xfId="71" applyFont="1" applyBorder="1" applyAlignment="1">
      <alignment horizontal="center" vertical="center" wrapText="1"/>
    </xf>
    <xf numFmtId="0" fontId="23" fillId="10" borderId="15" xfId="59" applyFont="1" applyFill="1" applyBorder="1" applyAlignment="1">
      <alignment horizontal="center" vertical="center" wrapText="1"/>
      <protection/>
    </xf>
    <xf numFmtId="0" fontId="25" fillId="0" borderId="17" xfId="59" applyFont="1" applyFill="1" applyBorder="1" applyAlignment="1">
      <alignment horizontal="justify" vertical="center" wrapText="1" readingOrder="1"/>
      <protection/>
    </xf>
    <xf numFmtId="0" fontId="25" fillId="0" borderId="19" xfId="59" applyFont="1" applyFill="1" applyBorder="1" applyAlignment="1">
      <alignment horizontal="justify" vertical="center" wrapText="1" readingOrder="1"/>
      <protection/>
    </xf>
    <xf numFmtId="0" fontId="25" fillId="0" borderId="18" xfId="59" applyFont="1" applyFill="1" applyBorder="1" applyAlignment="1">
      <alignment horizontal="justify" vertical="center" wrapText="1" readingOrder="1"/>
      <protection/>
    </xf>
    <xf numFmtId="14" fontId="78" fillId="0" borderId="15" xfId="59" applyNumberFormat="1" applyFont="1" applyFill="1" applyBorder="1" applyAlignment="1">
      <alignment horizontal="center" vertical="center" wrapText="1"/>
      <protection/>
    </xf>
    <xf numFmtId="0" fontId="25" fillId="0" borderId="15" xfId="59" applyFont="1" applyFill="1" applyBorder="1" applyAlignment="1" applyProtection="1">
      <alignment horizontal="center" vertical="center" wrapText="1"/>
      <protection/>
    </xf>
    <xf numFmtId="0" fontId="78" fillId="0" borderId="18" xfId="59" applyFont="1" applyFill="1" applyBorder="1" applyAlignment="1">
      <alignment horizontal="justify" vertical="center" wrapText="1"/>
      <protection/>
    </xf>
    <xf numFmtId="14" fontId="78" fillId="0" borderId="18" xfId="59" applyNumberFormat="1" applyFont="1" applyFill="1" applyBorder="1" applyAlignment="1">
      <alignment horizontal="center" vertical="center" wrapText="1"/>
      <protection/>
    </xf>
    <xf numFmtId="0" fontId="25" fillId="0" borderId="18" xfId="59" applyFont="1" applyFill="1" applyBorder="1" applyAlignment="1" applyProtection="1">
      <alignment horizontal="center" vertical="center" wrapText="1"/>
      <protection/>
    </xf>
    <xf numFmtId="0" fontId="78" fillId="0" borderId="17" xfId="59" applyFont="1" applyFill="1" applyBorder="1" applyAlignment="1">
      <alignment horizontal="left" vertical="center" wrapText="1"/>
      <protection/>
    </xf>
    <xf numFmtId="0" fontId="78" fillId="0" borderId="19" xfId="59" applyFont="1" applyFill="1" applyBorder="1" applyAlignment="1">
      <alignment horizontal="left" vertical="center" wrapText="1"/>
      <protection/>
    </xf>
    <xf numFmtId="0" fontId="25" fillId="0" borderId="17" xfId="59" applyFont="1" applyBorder="1" applyAlignment="1">
      <alignment horizontal="left" vertical="center" wrapText="1"/>
      <protection/>
    </xf>
    <xf numFmtId="0" fontId="25" fillId="0" borderId="19" xfId="59" applyFont="1" applyBorder="1" applyAlignment="1">
      <alignment horizontal="left" vertical="center" wrapText="1"/>
      <protection/>
    </xf>
    <xf numFmtId="0" fontId="25" fillId="0" borderId="17" xfId="59" applyFont="1" applyFill="1" applyBorder="1" applyAlignment="1">
      <alignment horizontal="left" vertical="center" wrapText="1" readingOrder="1"/>
      <protection/>
    </xf>
    <xf numFmtId="0" fontId="25" fillId="0" borderId="19" xfId="59" applyFont="1" applyFill="1" applyBorder="1" applyAlignment="1">
      <alignment horizontal="left" vertical="center" wrapText="1" readingOrder="1"/>
      <protection/>
    </xf>
    <xf numFmtId="0" fontId="25" fillId="0" borderId="18" xfId="59" applyFont="1" applyFill="1" applyBorder="1" applyAlignment="1">
      <alignment horizontal="left" vertical="center" wrapText="1" readingOrder="1"/>
      <protection/>
    </xf>
    <xf numFmtId="0" fontId="25" fillId="0" borderId="19" xfId="59" applyFont="1" applyFill="1" applyBorder="1" applyAlignment="1">
      <alignment horizontal="left" vertical="center" wrapText="1"/>
      <protection/>
    </xf>
    <xf numFmtId="14" fontId="25" fillId="0" borderId="18" xfId="59" applyNumberFormat="1" applyFont="1" applyFill="1" applyBorder="1" applyAlignment="1">
      <alignment horizontal="center" vertical="center" wrapText="1"/>
      <protection/>
    </xf>
    <xf numFmtId="0" fontId="25" fillId="0" borderId="18" xfId="59" applyFont="1" applyBorder="1" applyAlignment="1">
      <alignment horizontal="justify" vertical="center" wrapText="1"/>
      <protection/>
    </xf>
    <xf numFmtId="9" fontId="25" fillId="0" borderId="17" xfId="59" applyNumberFormat="1" applyFont="1" applyBorder="1" applyAlignment="1">
      <alignment horizontal="center" vertical="center" wrapText="1"/>
      <protection/>
    </xf>
    <xf numFmtId="9" fontId="25" fillId="0" borderId="19" xfId="59" applyNumberFormat="1" applyFont="1" applyBorder="1" applyAlignment="1">
      <alignment horizontal="center" vertical="center" wrapText="1"/>
      <protection/>
    </xf>
    <xf numFmtId="9" fontId="25" fillId="0" borderId="18" xfId="59" applyNumberFormat="1" applyFont="1" applyBorder="1" applyAlignment="1">
      <alignment horizontal="center" vertical="center" wrapText="1"/>
      <protection/>
    </xf>
    <xf numFmtId="0" fontId="23" fillId="5" borderId="17" xfId="59" applyFont="1" applyFill="1" applyBorder="1" applyAlignment="1">
      <alignment horizontal="center" vertical="center" wrapText="1"/>
      <protection/>
    </xf>
    <xf numFmtId="0" fontId="23" fillId="5" borderId="19" xfId="59" applyFont="1" applyFill="1" applyBorder="1" applyAlignment="1">
      <alignment horizontal="center" vertical="center" wrapText="1"/>
      <protection/>
    </xf>
    <xf numFmtId="0" fontId="23" fillId="5" borderId="18" xfId="59" applyFont="1" applyFill="1" applyBorder="1" applyAlignment="1">
      <alignment horizontal="center" vertical="center" wrapText="1"/>
      <protection/>
    </xf>
    <xf numFmtId="9" fontId="25" fillId="0" borderId="17" xfId="59" applyNumberFormat="1" applyFont="1" applyFill="1" applyBorder="1" applyAlignment="1">
      <alignment horizontal="center" vertical="center" wrapText="1"/>
      <protection/>
    </xf>
    <xf numFmtId="9" fontId="25" fillId="0" borderId="19" xfId="59" applyNumberFormat="1" applyFont="1" applyFill="1" applyBorder="1" applyAlignment="1">
      <alignment horizontal="center" vertical="center" wrapText="1"/>
      <protection/>
    </xf>
    <xf numFmtId="9" fontId="25" fillId="0" borderId="18" xfId="59" applyNumberFormat="1" applyFont="1" applyFill="1" applyBorder="1" applyAlignment="1">
      <alignment horizontal="center" vertical="center" wrapText="1"/>
      <protection/>
    </xf>
    <xf numFmtId="0" fontId="23" fillId="4" borderId="15" xfId="59" applyFont="1" applyFill="1" applyBorder="1" applyAlignment="1">
      <alignment horizontal="center" vertical="center" wrapText="1"/>
      <protection/>
    </xf>
    <xf numFmtId="0" fontId="25" fillId="0" borderId="15" xfId="59" applyFont="1" applyFill="1" applyBorder="1" applyAlignment="1">
      <alignment horizontal="justify" vertical="center" wrapText="1"/>
      <protection/>
    </xf>
    <xf numFmtId="0" fontId="23" fillId="19" borderId="15" xfId="59" applyFont="1" applyFill="1" applyBorder="1" applyAlignment="1">
      <alignment horizontal="center" vertical="center" wrapText="1"/>
      <protection/>
    </xf>
    <xf numFmtId="0" fontId="23" fillId="16" borderId="15" xfId="59" applyFont="1" applyFill="1" applyBorder="1" applyAlignment="1">
      <alignment horizontal="center" vertical="center" wrapText="1"/>
      <protection/>
    </xf>
    <xf numFmtId="0" fontId="23" fillId="42" borderId="17" xfId="59" applyFont="1" applyFill="1" applyBorder="1" applyAlignment="1">
      <alignment horizontal="center" vertical="center" wrapText="1"/>
      <protection/>
    </xf>
    <xf numFmtId="0" fontId="23" fillId="42" borderId="19" xfId="59" applyFont="1" applyFill="1" applyBorder="1" applyAlignment="1">
      <alignment horizontal="center" vertical="center" wrapText="1"/>
      <protection/>
    </xf>
    <xf numFmtId="0" fontId="25" fillId="0" borderId="18" xfId="59" applyFont="1" applyBorder="1" applyAlignment="1">
      <alignment horizontal="left" vertical="center" wrapText="1"/>
      <protection/>
    </xf>
    <xf numFmtId="0" fontId="23" fillId="43" borderId="15" xfId="59" applyFont="1" applyFill="1" applyBorder="1" applyAlignment="1">
      <alignment horizontal="center" vertical="center" wrapText="1"/>
      <protection/>
    </xf>
    <xf numFmtId="0" fontId="23" fillId="43" borderId="17" xfId="59" applyFont="1" applyFill="1" applyBorder="1" applyAlignment="1">
      <alignment horizontal="center" vertical="center" wrapText="1"/>
      <protection/>
    </xf>
    <xf numFmtId="0" fontId="23" fillId="37" borderId="15" xfId="59" applyFont="1" applyFill="1" applyBorder="1" applyAlignment="1">
      <alignment horizontal="center" vertical="center" wrapText="1"/>
      <protection/>
    </xf>
    <xf numFmtId="0" fontId="25" fillId="40" borderId="15" xfId="59" applyFont="1" applyFill="1" applyBorder="1" applyAlignment="1" applyProtection="1">
      <alignment horizontal="center" vertical="center" wrapText="1"/>
      <protection/>
    </xf>
    <xf numFmtId="0" fontId="25" fillId="0" borderId="15" xfId="59" applyFont="1" applyFill="1" applyBorder="1" applyAlignment="1">
      <alignment horizontal="justify" vertical="center" wrapText="1" readingOrder="1"/>
      <protection/>
    </xf>
    <xf numFmtId="0" fontId="25" fillId="0" borderId="15" xfId="59" applyFont="1" applyBorder="1" applyAlignment="1">
      <alignment horizontal="center" vertical="center" wrapText="1"/>
      <protection/>
    </xf>
    <xf numFmtId="0" fontId="78" fillId="0" borderId="15" xfId="59" applyFont="1" applyFill="1" applyBorder="1" applyAlignment="1">
      <alignment horizontal="justify" vertical="center" wrapText="1"/>
      <protection/>
    </xf>
    <xf numFmtId="0" fontId="25" fillId="0" borderId="15" xfId="59" applyFont="1" applyBorder="1" applyAlignment="1">
      <alignment horizontal="justify" vertical="center" wrapText="1"/>
      <protection/>
    </xf>
    <xf numFmtId="9" fontId="25" fillId="0" borderId="15" xfId="59" applyNumberFormat="1" applyFont="1" applyBorder="1" applyAlignment="1">
      <alignment horizontal="center" vertical="center" wrapText="1"/>
      <protection/>
    </xf>
    <xf numFmtId="0" fontId="25" fillId="0" borderId="15" xfId="59" applyFont="1" applyBorder="1" applyAlignment="1">
      <alignment horizontal="justify" vertical="center"/>
      <protection/>
    </xf>
    <xf numFmtId="0" fontId="25" fillId="0" borderId="15" xfId="59" applyFont="1" applyFill="1" applyBorder="1" applyAlignment="1">
      <alignment horizontal="left" vertical="center" wrapText="1" readingOrder="1"/>
      <protection/>
    </xf>
    <xf numFmtId="0" fontId="25" fillId="0" borderId="15" xfId="59" applyFont="1" applyBorder="1" applyAlignment="1">
      <alignment horizontal="center" vertical="center"/>
      <protection/>
    </xf>
    <xf numFmtId="0" fontId="23" fillId="0" borderId="19" xfId="59" applyFont="1" applyBorder="1" applyAlignment="1">
      <alignment horizontal="center" vertical="center" wrapText="1"/>
      <protection/>
    </xf>
    <xf numFmtId="0" fontId="23" fillId="0" borderId="18" xfId="59" applyFont="1" applyBorder="1" applyAlignment="1">
      <alignment horizontal="center" vertical="center" wrapText="1"/>
      <protection/>
    </xf>
    <xf numFmtId="0" fontId="80" fillId="44" borderId="19" xfId="59" applyFont="1" applyFill="1" applyBorder="1" applyAlignment="1" applyProtection="1">
      <alignment horizontal="center" vertical="center"/>
      <protection/>
    </xf>
    <xf numFmtId="0" fontId="80" fillId="44" borderId="18" xfId="59" applyFont="1" applyFill="1" applyBorder="1" applyAlignment="1" applyProtection="1">
      <alignment horizontal="center" vertical="center"/>
      <protection/>
    </xf>
    <xf numFmtId="0" fontId="80" fillId="0" borderId="19" xfId="59" applyFont="1" applyBorder="1" applyAlignment="1">
      <alignment horizontal="center" vertical="center" wrapText="1"/>
      <protection/>
    </xf>
    <xf numFmtId="0" fontId="80" fillId="0" borderId="18" xfId="59" applyFont="1" applyBorder="1" applyAlignment="1">
      <alignment horizontal="center" vertical="center" wrapText="1"/>
      <protection/>
    </xf>
    <xf numFmtId="0" fontId="25" fillId="0" borderId="19" xfId="59" applyFont="1" applyBorder="1" applyAlignment="1" applyProtection="1">
      <alignment horizontal="center" vertical="center" wrapText="1"/>
      <protection locked="0"/>
    </xf>
    <xf numFmtId="0" fontId="25" fillId="0" borderId="18" xfId="59" applyFont="1" applyBorder="1" applyAlignment="1" applyProtection="1">
      <alignment horizontal="center" vertical="center" wrapText="1"/>
      <protection locked="0"/>
    </xf>
    <xf numFmtId="0" fontId="78" fillId="0" borderId="19" xfId="59" applyFont="1" applyFill="1" applyBorder="1" applyAlignment="1">
      <alignment horizontal="center" vertical="center" wrapText="1"/>
      <protection/>
    </xf>
    <xf numFmtId="0" fontId="78" fillId="0" borderId="18" xfId="59" applyFont="1" applyFill="1" applyBorder="1" applyAlignment="1">
      <alignment horizontal="center" vertical="center" wrapText="1"/>
      <protection/>
    </xf>
    <xf numFmtId="0" fontId="25" fillId="0" borderId="19" xfId="59" applyFont="1" applyBorder="1" applyAlignment="1">
      <alignment horizontal="center"/>
      <protection/>
    </xf>
    <xf numFmtId="0" fontId="25" fillId="0" borderId="18" xfId="59" applyFont="1" applyBorder="1" applyAlignment="1">
      <alignment horizontal="center"/>
      <protection/>
    </xf>
    <xf numFmtId="0" fontId="25" fillId="0" borderId="19" xfId="59" applyFont="1" applyBorder="1" applyAlignment="1">
      <alignment horizontal="center" wrapText="1"/>
      <protection/>
    </xf>
    <xf numFmtId="0" fontId="25" fillId="0" borderId="18" xfId="59" applyFont="1" applyBorder="1" applyAlignment="1">
      <alignment horizontal="center" wrapText="1"/>
      <protection/>
    </xf>
    <xf numFmtId="0" fontId="23" fillId="0" borderId="17" xfId="59" applyFont="1" applyBorder="1" applyAlignment="1">
      <alignment horizontal="center" vertical="center" wrapText="1"/>
      <protection/>
    </xf>
    <xf numFmtId="0" fontId="78" fillId="0" borderId="18" xfId="59" applyFont="1" applyFill="1" applyBorder="1" applyAlignment="1">
      <alignment horizontal="left" vertical="center" wrapText="1"/>
      <protection/>
    </xf>
    <xf numFmtId="0" fontId="80" fillId="44" borderId="17" xfId="59" applyFont="1" applyFill="1" applyBorder="1" applyAlignment="1" applyProtection="1">
      <alignment horizontal="center" vertical="center"/>
      <protection/>
    </xf>
    <xf numFmtId="0" fontId="25" fillId="0" borderId="17" xfId="59" applyFont="1" applyFill="1" applyBorder="1" applyAlignment="1" applyProtection="1">
      <alignment horizontal="left" vertical="center" wrapText="1"/>
      <protection/>
    </xf>
    <xf numFmtId="0" fontId="25" fillId="0" borderId="19" xfId="59" applyFont="1" applyFill="1" applyBorder="1" applyAlignment="1" applyProtection="1">
      <alignment horizontal="left" vertical="center" wrapText="1"/>
      <protection/>
    </xf>
    <xf numFmtId="0" fontId="25" fillId="0" borderId="18" xfId="59" applyFont="1" applyFill="1" applyBorder="1" applyAlignment="1" applyProtection="1">
      <alignment horizontal="left" vertical="center" wrapText="1"/>
      <protection/>
    </xf>
    <xf numFmtId="0" fontId="80" fillId="0" borderId="17" xfId="59" applyFont="1" applyBorder="1" applyAlignment="1">
      <alignment horizontal="center" vertical="center" wrapText="1"/>
      <protection/>
    </xf>
    <xf numFmtId="0" fontId="25" fillId="0" borderId="17" xfId="59" applyFont="1" applyBorder="1" applyAlignment="1" applyProtection="1">
      <alignment horizontal="center" vertical="center" wrapText="1"/>
      <protection locked="0"/>
    </xf>
    <xf numFmtId="0" fontId="78" fillId="0" borderId="17" xfId="59" applyFont="1" applyFill="1" applyBorder="1" applyAlignment="1">
      <alignment horizontal="center" vertical="center" wrapText="1"/>
      <protection/>
    </xf>
    <xf numFmtId="0" fontId="25" fillId="0" borderId="17" xfId="59" applyFont="1" applyBorder="1" applyAlignment="1">
      <alignment horizontal="center"/>
      <protection/>
    </xf>
    <xf numFmtId="0" fontId="25" fillId="0" borderId="17" xfId="59" applyFont="1" applyBorder="1" applyAlignment="1">
      <alignment horizontal="center" wrapText="1"/>
      <protection/>
    </xf>
    <xf numFmtId="0" fontId="27" fillId="33" borderId="0" xfId="0" applyFont="1" applyFill="1" applyBorder="1" applyAlignment="1" applyProtection="1">
      <alignment horizontal="center" vertical="center" wrapText="1"/>
      <protection/>
    </xf>
    <xf numFmtId="0" fontId="29" fillId="33" borderId="0" xfId="0" applyFont="1" applyFill="1" applyBorder="1" applyAlignment="1" applyProtection="1">
      <alignment horizontal="left" vertical="center" wrapText="1"/>
      <protection/>
    </xf>
    <xf numFmtId="0" fontId="29" fillId="33" borderId="44" xfId="0" applyFont="1" applyFill="1" applyBorder="1" applyAlignment="1" applyProtection="1">
      <alignment horizontal="left" vertical="center" wrapText="1"/>
      <protection/>
    </xf>
    <xf numFmtId="0" fontId="30" fillId="33" borderId="15" xfId="0" applyFont="1" applyFill="1" applyBorder="1" applyAlignment="1" applyProtection="1">
      <alignment horizontal="center" vertical="center" wrapText="1"/>
      <protection/>
    </xf>
    <xf numFmtId="0" fontId="30" fillId="0" borderId="15" xfId="0" applyFont="1" applyFill="1" applyBorder="1" applyAlignment="1" applyProtection="1">
      <alignment horizontal="center" vertical="center" wrapText="1"/>
      <protection/>
    </xf>
    <xf numFmtId="0" fontId="28" fillId="33" borderId="15" xfId="0" applyFont="1" applyFill="1" applyBorder="1" applyAlignment="1" applyProtection="1">
      <alignment horizontal="left" vertical="center" wrapText="1"/>
      <protection/>
    </xf>
    <xf numFmtId="0" fontId="28" fillId="0" borderId="15" xfId="0" applyFont="1" applyFill="1" applyBorder="1" applyAlignment="1" applyProtection="1">
      <alignment horizontal="left" vertical="center" wrapText="1"/>
      <protection/>
    </xf>
    <xf numFmtId="14" fontId="28" fillId="33" borderId="15" xfId="0" applyNumberFormat="1" applyFont="1" applyFill="1" applyBorder="1" applyAlignment="1" applyProtection="1">
      <alignment horizontal="center" vertical="center" wrapText="1"/>
      <protection/>
    </xf>
    <xf numFmtId="0" fontId="28" fillId="33" borderId="15" xfId="0" applyFont="1" applyFill="1" applyBorder="1" applyAlignment="1" applyProtection="1">
      <alignment horizontal="center" vertical="center" wrapText="1"/>
      <protection/>
    </xf>
    <xf numFmtId="0" fontId="28" fillId="33" borderId="15" xfId="0" applyFont="1" applyFill="1" applyBorder="1" applyAlignment="1" applyProtection="1">
      <alignment horizontal="justify" vertical="center" wrapText="1"/>
      <protection/>
    </xf>
    <xf numFmtId="0" fontId="31" fillId="0" borderId="15" xfId="0" applyFont="1" applyFill="1" applyBorder="1" applyAlignment="1" applyProtection="1">
      <alignment horizontal="left" vertical="center" wrapText="1"/>
      <protection/>
    </xf>
    <xf numFmtId="0" fontId="31" fillId="33" borderId="15" xfId="0" applyFont="1" applyFill="1" applyBorder="1" applyAlignment="1" applyProtection="1">
      <alignment horizontal="justify" vertical="center" wrapText="1"/>
      <protection/>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3 2" xfId="55"/>
    <cellStyle name="Moneda 4" xfId="56"/>
    <cellStyle name="Neutral" xfId="57"/>
    <cellStyle name="Normal 2" xfId="58"/>
    <cellStyle name="Normal 2 2" xfId="59"/>
    <cellStyle name="Normal 2 3" xfId="60"/>
    <cellStyle name="Normal 3" xfId="61"/>
    <cellStyle name="Normal 4" xfId="62"/>
    <cellStyle name="Normal 5" xfId="63"/>
    <cellStyle name="Normal_Mapa de riesgo general (1)" xfId="64"/>
    <cellStyle name="Notas" xfId="65"/>
    <cellStyle name="Percent" xfId="66"/>
    <cellStyle name="Porcentaje 2" xfId="67"/>
    <cellStyle name="Porcentaje 2 2" xfId="68"/>
    <cellStyle name="Porcentaje 3" xfId="69"/>
    <cellStyle name="Porcentaje 3 2" xfId="70"/>
    <cellStyle name="Porcentaje 4" xfId="71"/>
    <cellStyle name="Porcentaje 5" xfId="72"/>
    <cellStyle name="Porcentual 2" xfId="73"/>
    <cellStyle name="Porcentual 3" xfId="74"/>
    <cellStyle name="Porcentual 4" xfId="75"/>
    <cellStyle name="Porcentual 4 2" xfId="76"/>
    <cellStyle name="Salida" xfId="77"/>
    <cellStyle name="Texto de advertencia" xfId="78"/>
    <cellStyle name="Texto explicativo" xfId="79"/>
    <cellStyle name="Título" xfId="80"/>
    <cellStyle name="Título 1" xfId="81"/>
    <cellStyle name="Título 2" xfId="82"/>
    <cellStyle name="Título 3" xfId="83"/>
    <cellStyle name="Total" xfId="84"/>
  </cellStyles>
  <dxfs count="220">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92D050"/>
        </patternFill>
      </fill>
    </dxf>
    <dxf>
      <fill>
        <patternFill>
          <bgColor rgb="FFFF0000"/>
        </patternFill>
      </fill>
    </dxf>
    <dxf>
      <fill>
        <patternFill>
          <bgColor rgb="FFFFFF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
      <fill>
        <patternFill>
          <bgColor rgb="FFFF0000"/>
        </patternFill>
      </fill>
    </dxf>
    <dxf>
      <fill>
        <patternFill>
          <bgColor rgb="FFFFFF66"/>
        </patternFill>
      </fill>
    </dxf>
    <dxf>
      <fill>
        <patternFill>
          <bgColor rgb="FFFF6600"/>
        </patternFill>
      </fill>
    </dxf>
    <dxf>
      <fill>
        <patternFill>
          <bgColor rgb="FFFFFF00"/>
        </patternFill>
      </fill>
    </dxf>
    <dxf>
      <fill>
        <patternFill>
          <bgColor rgb="FFFFCC66"/>
        </patternFill>
      </fill>
    </dxf>
    <dxf>
      <fill>
        <patternFill>
          <bgColor rgb="FFFF66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worksheet" Target="worksheets/sheet1.xml" /><Relationship Id="rId8" Type="http://schemas.openxmlformats.org/officeDocument/2006/relationships/worksheet" Target="worksheets/sheet2.xml" /><Relationship Id="rId9" Type="http://schemas.openxmlformats.org/officeDocument/2006/relationships/worksheet" Target="worksheets/sheet3.xml" /><Relationship Id="rId10" Type="http://schemas.openxmlformats.org/officeDocument/2006/relationships/worksheet" Target="worksheets/sheet4.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525"/>
          <c:w val="0.98"/>
          <c:h val="0.882"/>
        </c:manualLayout>
      </c:layout>
      <c:barChart>
        <c:barDir val="col"/>
        <c:grouping val="clustered"/>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'PAAC 2019'!#REF!</c:f>
            </c:strRef>
          </c:cat>
          <c:val>
            <c:numRef>
              <c:f>'PAAC 2019'!#REF!</c:f>
            </c:numRef>
          </c:val>
        </c:ser>
        <c:axId val="41356132"/>
        <c:axId val="36660869"/>
      </c:barChart>
      <c:catAx>
        <c:axId val="41356132"/>
        <c:scaling>
          <c:orientation val="minMax"/>
        </c:scaling>
        <c:axPos val="b"/>
        <c:delete val="0"/>
        <c:numFmt formatCode="General" sourceLinked="1"/>
        <c:majorTickMark val="out"/>
        <c:minorTickMark val="none"/>
        <c:tickLblPos val="nextTo"/>
        <c:spPr>
          <a:ln w="3175">
            <a:solidFill>
              <a:srgbClr val="808080"/>
            </a:solidFill>
          </a:ln>
        </c:spPr>
        <c:crossAx val="36660869"/>
        <c:crosses val="autoZero"/>
        <c:auto val="1"/>
        <c:lblOffset val="100"/>
        <c:tickLblSkip val="1"/>
        <c:noMultiLvlLbl val="0"/>
      </c:catAx>
      <c:valAx>
        <c:axId val="366608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561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1. Gestión Misional y de Gobierno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dLbl>
              <c:idx val="6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val>
            <c:numRef>
              <c:f>'PAAC 2019'!#REF!</c:f>
              <c:numCache>
                <c:ptCount val="7"/>
                <c:pt idx="0">
                  <c:v>0</c:v>
                </c:pt>
                <c:pt idx="1">
                  <c:v>0</c:v>
                </c:pt>
                <c:pt idx="2">
                  <c:v>0</c:v>
                </c:pt>
                <c:pt idx="3">
                  <c:v>0</c:v>
                </c:pt>
                <c:pt idx="4">
                  <c:v>0</c:v>
                </c:pt>
                <c:pt idx="5">
                  <c:v>0</c:v>
                </c:pt>
                <c:pt idx="6">
                  <c:v>0</c:v>
                </c:pt>
              </c:numCache>
            </c:numRef>
          </c:val>
          <c:shape val="box"/>
        </c:ser>
        <c:shape val="box"/>
        <c:axId val="61512366"/>
        <c:axId val="16740383"/>
      </c:bar3DChart>
      <c:catAx>
        <c:axId val="61512366"/>
        <c:scaling>
          <c:orientation val="minMax"/>
        </c:scaling>
        <c:axPos val="b"/>
        <c:delete val="1"/>
        <c:majorTickMark val="out"/>
        <c:minorTickMark val="none"/>
        <c:tickLblPos val="nextTo"/>
        <c:crossAx val="16740383"/>
        <c:crosses val="autoZero"/>
        <c:auto val="1"/>
        <c:lblOffset val="100"/>
        <c:tickLblSkip val="1"/>
        <c:noMultiLvlLbl val="0"/>
      </c:catAx>
      <c:valAx>
        <c:axId val="16740383"/>
        <c:scaling>
          <c:orientation val="minMax"/>
        </c:scaling>
        <c:axPos val="l"/>
        <c:delete val="0"/>
        <c:numFmt formatCode="General" sourceLinked="1"/>
        <c:majorTickMark val="none"/>
        <c:minorTickMark val="none"/>
        <c:tickLblPos val="nextTo"/>
        <c:spPr>
          <a:ln w="3175">
            <a:solidFill>
              <a:srgbClr val="808080"/>
            </a:solidFill>
          </a:ln>
        </c:spPr>
        <c:crossAx val="6151236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2. Transparencia, participación y servicio al ciudadano. </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4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val>
            <c:numRef>
              <c:f>'PAAC 2019'!#REF!</c:f>
            </c:numRef>
          </c:val>
          <c:shape val="box"/>
        </c:ser>
        <c:shape val="box"/>
        <c:axId val="16445720"/>
        <c:axId val="13793753"/>
      </c:bar3DChart>
      <c:catAx>
        <c:axId val="16445720"/>
        <c:scaling>
          <c:orientation val="minMax"/>
        </c:scaling>
        <c:axPos val="b"/>
        <c:delete val="1"/>
        <c:majorTickMark val="out"/>
        <c:minorTickMark val="none"/>
        <c:tickLblPos val="nextTo"/>
        <c:crossAx val="13793753"/>
        <c:crosses val="autoZero"/>
        <c:auto val="1"/>
        <c:lblOffset val="100"/>
        <c:tickLblSkip val="1"/>
        <c:noMultiLvlLbl val="0"/>
      </c:catAx>
      <c:valAx>
        <c:axId val="13793753"/>
        <c:scaling>
          <c:orientation val="minMax"/>
        </c:scaling>
        <c:axPos val="l"/>
        <c:delete val="0"/>
        <c:numFmt formatCode="General" sourceLinked="1"/>
        <c:majorTickMark val="none"/>
        <c:minorTickMark val="none"/>
        <c:tickLblPos val="nextTo"/>
        <c:spPr>
          <a:ln w="3175">
            <a:solidFill>
              <a:srgbClr val="808080"/>
            </a:solidFill>
          </a:ln>
        </c:spPr>
        <c:crossAx val="1644572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3. Gestión del Talento Humano</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2019'!#REF!</c:f>
            </c:numRef>
          </c:val>
          <c:shape val="box"/>
        </c:ser>
        <c:shape val="box"/>
        <c:axId val="57034914"/>
        <c:axId val="43552179"/>
      </c:bar3DChart>
      <c:catAx>
        <c:axId val="57034914"/>
        <c:scaling>
          <c:orientation val="minMax"/>
        </c:scaling>
        <c:axPos val="b"/>
        <c:delete val="1"/>
        <c:majorTickMark val="out"/>
        <c:minorTickMark val="none"/>
        <c:tickLblPos val="nextTo"/>
        <c:crossAx val="43552179"/>
        <c:crosses val="autoZero"/>
        <c:auto val="1"/>
        <c:lblOffset val="100"/>
        <c:tickLblSkip val="1"/>
        <c:noMultiLvlLbl val="0"/>
      </c:catAx>
      <c:valAx>
        <c:axId val="43552179"/>
        <c:scaling>
          <c:orientation val="minMax"/>
        </c:scaling>
        <c:axPos val="l"/>
        <c:delete val="0"/>
        <c:numFmt formatCode="General" sourceLinked="1"/>
        <c:majorTickMark val="none"/>
        <c:minorTickMark val="none"/>
        <c:tickLblPos val="nextTo"/>
        <c:spPr>
          <a:ln w="3175">
            <a:solidFill>
              <a:srgbClr val="808080"/>
            </a:solidFill>
          </a:ln>
        </c:spPr>
        <c:crossAx val="5703491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4. Eficiencia Administrativa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2019'!#REF!</c:f>
            </c:numRef>
          </c:val>
          <c:shape val="box"/>
        </c:ser>
        <c:shape val="box"/>
        <c:axId val="56425292"/>
        <c:axId val="38065581"/>
      </c:bar3DChart>
      <c:catAx>
        <c:axId val="56425292"/>
        <c:scaling>
          <c:orientation val="minMax"/>
        </c:scaling>
        <c:axPos val="b"/>
        <c:delete val="1"/>
        <c:majorTickMark val="out"/>
        <c:minorTickMark val="none"/>
        <c:tickLblPos val="nextTo"/>
        <c:crossAx val="38065581"/>
        <c:crosses val="autoZero"/>
        <c:auto val="1"/>
        <c:lblOffset val="100"/>
        <c:tickLblSkip val="1"/>
        <c:noMultiLvlLbl val="0"/>
      </c:catAx>
      <c:valAx>
        <c:axId val="38065581"/>
        <c:scaling>
          <c:orientation val="minMax"/>
        </c:scaling>
        <c:axPos val="l"/>
        <c:delete val="0"/>
        <c:numFmt formatCode="General" sourceLinked="1"/>
        <c:majorTickMark val="none"/>
        <c:minorTickMark val="none"/>
        <c:tickLblPos val="nextTo"/>
        <c:spPr>
          <a:ln w="3175">
            <a:solidFill>
              <a:srgbClr val="808080"/>
            </a:solidFill>
          </a:ln>
        </c:spPr>
        <c:crossAx val="5642529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5. Gestión Financiera</a:t>
            </a:r>
          </a:p>
        </c:rich>
      </c:tx>
      <c:layout>
        <c:manualLayout>
          <c:xMode val="factor"/>
          <c:yMode val="factor"/>
          <c:x val="-0.001"/>
          <c:y val="-0.00775"/>
        </c:manualLayout>
      </c:layout>
      <c:spPr>
        <a:noFill/>
        <a:ln w="3175">
          <a:noFill/>
        </a:ln>
      </c:spPr>
    </c:title>
    <c:view3D>
      <c:rotX val="15"/>
      <c:hPercent val="65"/>
      <c:rotY val="20"/>
      <c:depthPercent val="100"/>
      <c:rAngAx val="1"/>
    </c:view3D>
    <c:plotArea>
      <c:layout>
        <c:manualLayout>
          <c:xMode val="edge"/>
          <c:yMode val="edge"/>
          <c:x val="0.01575"/>
          <c:y val="0.09125"/>
          <c:w val="0.9565"/>
          <c:h val="0.871"/>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64"/>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6"/>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val>
            <c:numRef>
              <c:f>'PAAC 2019'!#REF!</c:f>
            </c:numRef>
          </c:val>
          <c:shape val="box"/>
        </c:ser>
        <c:shape val="box"/>
        <c:axId val="7045910"/>
        <c:axId val="63413191"/>
      </c:bar3DChart>
      <c:catAx>
        <c:axId val="7045910"/>
        <c:scaling>
          <c:orientation val="minMax"/>
        </c:scaling>
        <c:axPos val="b"/>
        <c:delete val="1"/>
        <c:majorTickMark val="out"/>
        <c:minorTickMark val="none"/>
        <c:tickLblPos val="nextTo"/>
        <c:crossAx val="63413191"/>
        <c:crosses val="autoZero"/>
        <c:auto val="1"/>
        <c:lblOffset val="100"/>
        <c:tickLblSkip val="1"/>
        <c:noMultiLvlLbl val="0"/>
      </c:catAx>
      <c:valAx>
        <c:axId val="63413191"/>
        <c:scaling>
          <c:orientation val="minMax"/>
        </c:scaling>
        <c:axPos val="l"/>
        <c:delete val="0"/>
        <c:numFmt formatCode="General" sourceLinked="1"/>
        <c:majorTickMark val="none"/>
        <c:minorTickMark val="none"/>
        <c:tickLblPos val="nextTo"/>
        <c:spPr>
          <a:ln w="3175">
            <a:solidFill>
              <a:srgbClr val="808080"/>
            </a:solidFill>
          </a:ln>
        </c:spPr>
        <c:crossAx val="7045910"/>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0.61075</cdr:x>
      <cdr:y>0.207</cdr:y>
    </cdr:from>
    <cdr:to>
      <cdr:x>0.719</cdr:x>
      <cdr:y>0.28625</cdr:y>
    </cdr:to>
    <cdr:sp>
      <cdr:nvSpPr>
        <cdr:cNvPr id="1" name="1 Llamada rectangular"/>
        <cdr:cNvSpPr>
          <a:spLocks/>
        </cdr:cNvSpPr>
      </cdr:nvSpPr>
      <cdr:spPr>
        <a:xfrm>
          <a:off x="5334000" y="127635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Depuración inventario</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647700</xdr:colOff>
      <xdr:row>0</xdr:row>
      <xdr:rowOff>9525</xdr:rowOff>
    </xdr:from>
    <xdr:to>
      <xdr:col>0</xdr:col>
      <xdr:colOff>1609725</xdr:colOff>
      <xdr:row>3</xdr:row>
      <xdr:rowOff>180975</xdr:rowOff>
    </xdr:to>
    <xdr:pic>
      <xdr:nvPicPr>
        <xdr:cNvPr id="1" name="2 Imagen"/>
        <xdr:cNvPicPr preferRelativeResize="1">
          <a:picLocks noChangeAspect="1"/>
        </xdr:cNvPicPr>
      </xdr:nvPicPr>
      <xdr:blipFill>
        <a:blip r:embed="rId1"/>
        <a:stretch>
          <a:fillRect/>
        </a:stretch>
      </xdr:blipFill>
      <xdr:spPr>
        <a:xfrm>
          <a:off x="647700" y="9525"/>
          <a:ext cx="962025" cy="895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3"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0</xdr:col>
      <xdr:colOff>990600</xdr:colOff>
      <xdr:row>3</xdr:row>
      <xdr:rowOff>133350</xdr:rowOff>
    </xdr:to>
    <xdr:pic>
      <xdr:nvPicPr>
        <xdr:cNvPr id="1"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twoCellAnchor>
    <xdr:from>
      <xdr:col>0</xdr:col>
      <xdr:colOff>180975</xdr:colOff>
      <xdr:row>0</xdr:row>
      <xdr:rowOff>28575</xdr:rowOff>
    </xdr:from>
    <xdr:to>
      <xdr:col>0</xdr:col>
      <xdr:colOff>990600</xdr:colOff>
      <xdr:row>3</xdr:row>
      <xdr:rowOff>133350</xdr:rowOff>
    </xdr:to>
    <xdr:pic>
      <xdr:nvPicPr>
        <xdr:cNvPr id="2" name="Picture 1"/>
        <xdr:cNvPicPr preferRelativeResize="1">
          <a:picLocks noChangeAspect="1"/>
        </xdr:cNvPicPr>
      </xdr:nvPicPr>
      <xdr:blipFill>
        <a:blip r:embed="rId1"/>
        <a:stretch>
          <a:fillRect/>
        </a:stretch>
      </xdr:blipFill>
      <xdr:spPr>
        <a:xfrm>
          <a:off x="180975" y="28575"/>
          <a:ext cx="809625" cy="685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1438275</xdr:colOff>
      <xdr:row>0</xdr:row>
      <xdr:rowOff>0</xdr:rowOff>
    </xdr:from>
    <xdr:to>
      <xdr:col>2</xdr:col>
      <xdr:colOff>990600</xdr:colOff>
      <xdr:row>2</xdr:row>
      <xdr:rowOff>180975</xdr:rowOff>
    </xdr:to>
    <xdr:pic>
      <xdr:nvPicPr>
        <xdr:cNvPr id="1" name="Picture 3"/>
        <xdr:cNvPicPr preferRelativeResize="1">
          <a:picLocks noChangeAspect="1"/>
        </xdr:cNvPicPr>
      </xdr:nvPicPr>
      <xdr:blipFill>
        <a:blip r:embed="rId1"/>
        <a:stretch>
          <a:fillRect/>
        </a:stretch>
      </xdr:blipFill>
      <xdr:spPr>
        <a:xfrm>
          <a:off x="1438275" y="0"/>
          <a:ext cx="1009650" cy="9144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0.30175</cdr:y>
    </cdr:from>
    <cdr:to>
      <cdr:x>0.24925</cdr:x>
      <cdr:y>0.3845</cdr:y>
    </cdr:to>
    <cdr:sp>
      <cdr:nvSpPr>
        <cdr:cNvPr id="1" name="1 Llamada rectangular"/>
        <cdr:cNvSpPr>
          <a:spLocks/>
        </cdr:cNvSpPr>
      </cdr:nvSpPr>
      <cdr:spPr>
        <a:xfrm>
          <a:off x="1543050" y="185737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Drectiva</a:t>
          </a:r>
          <a:r>
            <a:rPr lang="en-US" cap="none" sz="1100" b="0" i="0" u="none" baseline="0">
              <a:solidFill>
                <a:srgbClr val="000000"/>
              </a:solidFill>
            </a:rPr>
            <a:t> Grupos de rescate</a:t>
          </a:r>
        </a:p>
      </cdr:txBody>
    </cdr:sp>
  </cdr:relSizeAnchor>
  <cdr:relSizeAnchor xmlns:cdr="http://schemas.openxmlformats.org/drawingml/2006/chartDrawing">
    <cdr:from>
      <cdr:x>0.83575</cdr:x>
      <cdr:y>0.38975</cdr:y>
    </cdr:from>
    <cdr:to>
      <cdr:x>0.9085</cdr:x>
      <cdr:y>0.47175</cdr:y>
    </cdr:to>
    <cdr:sp>
      <cdr:nvSpPr>
        <cdr:cNvPr id="2" name="1 Llamada rectangular"/>
        <cdr:cNvSpPr>
          <a:spLocks/>
        </cdr:cNvSpPr>
      </cdr:nvSpPr>
      <cdr:spPr>
        <a:xfrm>
          <a:off x="7305675" y="2400300"/>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Alianza con UMNG</a:t>
          </a:r>
        </a:p>
      </cdr:txBody>
    </cdr:sp>
  </cdr:relSizeAnchor>
  <cdr:relSizeAnchor xmlns:cdr="http://schemas.openxmlformats.org/drawingml/2006/chartDrawing">
    <cdr:from>
      <cdr:x>0.8865</cdr:x>
      <cdr:y>0.53525</cdr:y>
    </cdr:from>
    <cdr:to>
      <cdr:x>0.9715</cdr:x>
      <cdr:y>0.618</cdr:y>
    </cdr:to>
    <cdr:sp>
      <cdr:nvSpPr>
        <cdr:cNvPr id="3" name="1 Llamada rectangular"/>
        <cdr:cNvSpPr>
          <a:spLocks/>
        </cdr:cNvSpPr>
      </cdr:nvSpPr>
      <cdr:spPr>
        <a:xfrm>
          <a:off x="7743825" y="3295650"/>
          <a:ext cx="742950"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Programa Guarda -bosques</a:t>
          </a:r>
        </a:p>
      </cdr:txBody>
    </cdr:sp>
  </cdr:relSizeAnchor>
  <cdr:relSizeAnchor xmlns:cdr="http://schemas.openxmlformats.org/drawingml/2006/chartDrawing">
    <cdr:from>
      <cdr:x>0.5075</cdr:x>
      <cdr:y>0.246</cdr:y>
    </cdr:from>
    <cdr:to>
      <cdr:x>0.58025</cdr:x>
      <cdr:y>0.328</cdr:y>
    </cdr:to>
    <cdr:sp>
      <cdr:nvSpPr>
        <cdr:cNvPr id="4" name="1 Llamada rectangular"/>
        <cdr:cNvSpPr>
          <a:spLocks/>
        </cdr:cNvSpPr>
      </cdr:nvSpPr>
      <cdr:spPr>
        <a:xfrm>
          <a:off x="4429125" y="1514475"/>
          <a:ext cx="638175" cy="50482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Plan de Medios</a:t>
          </a:r>
        </a:p>
      </cdr:txBody>
    </cdr:sp>
  </cdr:relSizeAnchor>
  <cdr:relSizeAnchor xmlns:cdr="http://schemas.openxmlformats.org/drawingml/2006/chartDrawing">
    <cdr:from>
      <cdr:x>0.91325</cdr:x>
      <cdr:y>0.25475</cdr:y>
    </cdr:from>
    <cdr:to>
      <cdr:x>0.986</cdr:x>
      <cdr:y>0.3375</cdr:y>
    </cdr:to>
    <cdr:sp>
      <cdr:nvSpPr>
        <cdr:cNvPr id="5" name="1 Llamada rectangular"/>
        <cdr:cNvSpPr>
          <a:spLocks/>
        </cdr:cNvSpPr>
      </cdr:nvSpPr>
      <cdr:spPr>
        <a:xfrm>
          <a:off x="7981950" y="1571625"/>
          <a:ext cx="638175" cy="51435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Modif.</a:t>
          </a:r>
          <a:r>
            <a:rPr lang="en-US" cap="none" sz="1100" b="0" i="0" u="none" baseline="0">
              <a:solidFill>
                <a:srgbClr val="000000"/>
              </a:solidFill>
            </a:rPr>
            <a:t> Consejo Directivo</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0.16325</cdr:y>
    </cdr:from>
    <cdr:to>
      <cdr:x>0.14975</cdr:x>
      <cdr:y>0.2425</cdr:y>
    </cdr:to>
    <cdr:sp>
      <cdr:nvSpPr>
        <cdr:cNvPr id="1" name="1 Llamada rectangular"/>
        <cdr:cNvSpPr>
          <a:spLocks/>
        </cdr:cNvSpPr>
      </cdr:nvSpPr>
      <cdr:spPr>
        <a:xfrm>
          <a:off x="619125" y="10001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Estrategia Rend. de Cuentas</a:t>
          </a:r>
        </a:p>
      </cdr:txBody>
    </cdr:sp>
  </cdr:relSizeAnchor>
  <cdr:relSizeAnchor xmlns:cdr="http://schemas.openxmlformats.org/drawingml/2006/chartDrawing">
    <cdr:from>
      <cdr:x>0.3105</cdr:x>
      <cdr:y>0.27225</cdr:y>
    </cdr:from>
    <cdr:to>
      <cdr:x>0.406</cdr:x>
      <cdr:y>0.35225</cdr:y>
    </cdr:to>
    <cdr:sp>
      <cdr:nvSpPr>
        <cdr:cNvPr id="2" name="1 Llamada rectangular"/>
        <cdr:cNvSpPr>
          <a:spLocks/>
        </cdr:cNvSpPr>
      </cdr:nvSpPr>
      <cdr:spPr>
        <a:xfrm>
          <a:off x="2714625" y="1676400"/>
          <a:ext cx="8382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ctr">
            <a:defRPr/>
          </a:pPr>
          <a:r>
            <a:rPr lang="en-US" cap="none" sz="1100" b="0" i="0" u="none" baseline="0">
              <a:solidFill>
                <a:srgbClr val="000000"/>
              </a:solidFill>
            </a:rPr>
            <a:t>Cultura y servicio al ciudadano</a:t>
          </a:r>
        </a:p>
      </cdr:txBody>
    </cdr:sp>
  </cdr:relSizeAnchor>
  <cdr:relSizeAnchor xmlns:cdr="http://schemas.openxmlformats.org/drawingml/2006/chartDrawing">
    <cdr:from>
      <cdr:x>0.6205</cdr:x>
      <cdr:y>0.47075</cdr:y>
    </cdr:from>
    <cdr:to>
      <cdr:x>0.74475</cdr:x>
      <cdr:y>0.55025</cdr:y>
    </cdr:to>
    <cdr:sp>
      <cdr:nvSpPr>
        <cdr:cNvPr id="3" name="1 Llamada rectangular"/>
        <cdr:cNvSpPr>
          <a:spLocks/>
        </cdr:cNvSpPr>
      </cdr:nvSpPr>
      <cdr:spPr>
        <a:xfrm>
          <a:off x="5419725" y="2905125"/>
          <a:ext cx="10858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 Política de tratamiento de datos personales</a:t>
          </a:r>
        </a:p>
      </cdr:txBody>
    </cdr:sp>
  </cdr:relSizeAnchor>
  <cdr:relSizeAnchor xmlns:cdr="http://schemas.openxmlformats.org/drawingml/2006/chartDrawing">
    <cdr:from>
      <cdr:x>0.4855</cdr:x>
      <cdr:y>0.1755</cdr:y>
    </cdr:from>
    <cdr:to>
      <cdr:x>0.564</cdr:x>
      <cdr:y>0.25475</cdr:y>
    </cdr:to>
    <cdr:sp>
      <cdr:nvSpPr>
        <cdr:cNvPr id="4" name="1 Llamada rectangular"/>
        <cdr:cNvSpPr>
          <a:spLocks/>
        </cdr:cNvSpPr>
      </cdr:nvSpPr>
      <cdr:spPr>
        <a:xfrm>
          <a:off x="4238625" y="1076325"/>
          <a:ext cx="68580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Aplicativo PQRD</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cdr:x>
      <cdr:y>0.21025</cdr:y>
    </cdr:from>
    <cdr:to>
      <cdr:x>0.1525</cdr:x>
      <cdr:y>0.28975</cdr:y>
    </cdr:to>
    <cdr:sp>
      <cdr:nvSpPr>
        <cdr:cNvPr id="1" name="1 Llamada rectangular"/>
        <cdr:cNvSpPr>
          <a:spLocks/>
        </cdr:cNvSpPr>
      </cdr:nvSpPr>
      <cdr:spPr>
        <a:xfrm>
          <a:off x="638175" y="129540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Manual de Funciones</a:t>
          </a:r>
        </a:p>
      </cdr:txBody>
    </cdr:sp>
  </cdr:relSizeAnchor>
  <cdr:relSizeAnchor xmlns:cdr="http://schemas.openxmlformats.org/drawingml/2006/chartDrawing">
    <cdr:from>
      <cdr:x>0.19375</cdr:x>
      <cdr:y>0.213</cdr:y>
    </cdr:from>
    <cdr:to>
      <cdr:x>0.27875</cdr:x>
      <cdr:y>0.29325</cdr:y>
    </cdr:to>
    <cdr:sp>
      <cdr:nvSpPr>
        <cdr:cNvPr id="2" name="1 Llamada rectangular"/>
        <cdr:cNvSpPr>
          <a:spLocks/>
        </cdr:cNvSpPr>
      </cdr:nvSpPr>
      <cdr:spPr>
        <a:xfrm>
          <a:off x="1685925" y="1314450"/>
          <a:ext cx="74295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interno de trabajo</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0.03675</cdr:x>
      <cdr:y>0.5205</cdr:y>
    </cdr:from>
    <cdr:to>
      <cdr:x>0.1295</cdr:x>
      <cdr:y>0.60075</cdr:y>
    </cdr:to>
    <cdr:sp>
      <cdr:nvSpPr>
        <cdr:cNvPr id="1" name="1 Llamada rectangular"/>
        <cdr:cNvSpPr>
          <a:spLocks/>
        </cdr:cNvSpPr>
      </cdr:nvSpPr>
      <cdr:spPr>
        <a:xfrm>
          <a:off x="314325" y="3209925"/>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Actualización TRD</a:t>
          </a:r>
        </a:p>
      </cdr:txBody>
    </cdr:sp>
  </cdr:relSizeAnchor>
  <cdr:relSizeAnchor xmlns:cdr="http://schemas.openxmlformats.org/drawingml/2006/chartDrawing">
    <cdr:from>
      <cdr:x>0.14775</cdr:x>
      <cdr:y>0.38275</cdr:y>
    </cdr:from>
    <cdr:to>
      <cdr:x>0.2405</cdr:x>
      <cdr:y>0.46225</cdr:y>
    </cdr:to>
    <cdr:sp>
      <cdr:nvSpPr>
        <cdr:cNvPr id="2" name="1 Llamada rectangular"/>
        <cdr:cNvSpPr>
          <a:spLocks/>
        </cdr:cNvSpPr>
      </cdr:nvSpPr>
      <cdr:spPr>
        <a:xfrm>
          <a:off x="1285875" y="2362200"/>
          <a:ext cx="8096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Reglamento Voluntarios</a:t>
          </a:r>
        </a:p>
      </cdr:txBody>
    </cdr:sp>
  </cdr:relSizeAnchor>
  <cdr:relSizeAnchor xmlns:cdr="http://schemas.openxmlformats.org/drawingml/2006/chartDrawing">
    <cdr:from>
      <cdr:x>0.20625</cdr:x>
      <cdr:y>0.537</cdr:y>
    </cdr:from>
    <cdr:to>
      <cdr:x>0.2855</cdr:x>
      <cdr:y>0.61725</cdr:y>
    </cdr:to>
    <cdr:sp>
      <cdr:nvSpPr>
        <cdr:cNvPr id="3" name="1 Llamada rectangular"/>
        <cdr:cNvSpPr>
          <a:spLocks/>
        </cdr:cNvSpPr>
      </cdr:nvSpPr>
      <cdr:spPr>
        <a:xfrm>
          <a:off x="1800225" y="3305175"/>
          <a:ext cx="695325"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Proyecto de Ley</a:t>
          </a:r>
        </a:p>
      </cdr:txBody>
    </cdr:sp>
  </cdr:relSizeAnchor>
  <cdr:relSizeAnchor xmlns:cdr="http://schemas.openxmlformats.org/drawingml/2006/chartDrawing">
    <cdr:from>
      <cdr:x>0.544</cdr:x>
      <cdr:y>0.591</cdr:y>
    </cdr:from>
    <cdr:to>
      <cdr:x>0.62225</cdr:x>
      <cdr:y>0.67125</cdr:y>
    </cdr:to>
    <cdr:sp>
      <cdr:nvSpPr>
        <cdr:cNvPr id="4" name="1 Llamada rectangular"/>
        <cdr:cNvSpPr>
          <a:spLocks/>
        </cdr:cNvSpPr>
      </cdr:nvSpPr>
      <cdr:spPr>
        <a:xfrm>
          <a:off x="4752975" y="3638550"/>
          <a:ext cx="6858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Permuta</a:t>
          </a:r>
        </a:p>
      </cdr:txBody>
    </cdr:sp>
  </cdr:relSizeAnchor>
  <cdr:relSizeAnchor xmlns:cdr="http://schemas.openxmlformats.org/drawingml/2006/chartDrawing">
    <cdr:from>
      <cdr:x>0.607</cdr:x>
      <cdr:y>0.38975</cdr:y>
    </cdr:from>
    <cdr:to>
      <cdr:x>0.71525</cdr:x>
      <cdr:y>0.469</cdr:y>
    </cdr:to>
    <cdr:sp>
      <cdr:nvSpPr>
        <cdr:cNvPr id="5" name="1 Llamada rectangular"/>
        <cdr:cNvSpPr>
          <a:spLocks/>
        </cdr:cNvSpPr>
      </cdr:nvSpPr>
      <cdr:spPr>
        <a:xfrm>
          <a:off x="5305425" y="2400300"/>
          <a:ext cx="942975"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Chatarrización</a:t>
          </a:r>
        </a:p>
      </cdr:txBody>
    </cdr:sp>
  </cdr:relSizeAnchor>
  <cdr:relSizeAnchor xmlns:cdr="http://schemas.openxmlformats.org/drawingml/2006/chartDrawing">
    <cdr:from>
      <cdr:x>0.674</cdr:x>
      <cdr:y>0.24175</cdr:y>
    </cdr:from>
    <cdr:to>
      <cdr:x>0.7715</cdr:x>
      <cdr:y>0.321</cdr:y>
    </cdr:to>
    <cdr:sp>
      <cdr:nvSpPr>
        <cdr:cNvPr id="6" name="1 Llamada rectangular"/>
        <cdr:cNvSpPr>
          <a:spLocks/>
        </cdr:cNvSpPr>
      </cdr:nvSpPr>
      <cdr:spPr>
        <a:xfrm>
          <a:off x="5886450" y="1485900"/>
          <a:ext cx="857250" cy="485775"/>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Directiva de Transportes</a:t>
          </a:r>
        </a:p>
      </cdr:txBody>
    </cdr:sp>
  </cdr:relSizeAnchor>
  <cdr:relSizeAnchor xmlns:cdr="http://schemas.openxmlformats.org/drawingml/2006/chartDrawing">
    <cdr:from>
      <cdr:x>0.30275</cdr:x>
      <cdr:y>0.41675</cdr:y>
    </cdr:from>
    <cdr:to>
      <cdr:x>0.39375</cdr:x>
      <cdr:y>0.49625</cdr:y>
    </cdr:to>
    <cdr:sp>
      <cdr:nvSpPr>
        <cdr:cNvPr id="7" name="1 Llamada rectangular"/>
        <cdr:cNvSpPr>
          <a:spLocks/>
        </cdr:cNvSpPr>
      </cdr:nvSpPr>
      <cdr:spPr>
        <a:xfrm>
          <a:off x="2638425" y="2571750"/>
          <a:ext cx="800100" cy="495300"/>
        </a:xfrm>
        <a:prstGeom prst="wedgeRectCallout">
          <a:avLst>
            <a:gd name="adj1" fmla="val -20833"/>
            <a:gd name="adj2" fmla="val 73976"/>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sz="1100" b="0" i="0" u="none" baseline="0">
              <a:solidFill>
                <a:srgbClr val="000000"/>
              </a:solidFill>
            </a:rPr>
            <a:t>Reglam. Comité de Conciliación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172200"/>
    <xdr:graphicFrame>
      <xdr:nvGraphicFramePr>
        <xdr:cNvPr id="1" name="Shape 1025"/>
        <xdr:cNvGraphicFramePr/>
      </xdr:nvGraphicFramePr>
      <xdr:xfrm>
        <a:off x="0" y="0"/>
        <a:ext cx="8743950" cy="61722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INetCache\Content.Outlook\JUINM9HR\Mapa%20riesgo%20anticorrupcion%20DIGER%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A DE RIESGOS CORRUPCIÓN"/>
      <sheetName val="VALORACIÓN IMPACTO PROBABIL"/>
      <sheetName val="VALORACION CONTROLES"/>
      <sheetName val="MATRIZ RIESGOS CORRUPCION"/>
      <sheetName val="VALORACIÓN IMPACTO PROBA CORRUP"/>
      <sheetName val="VALORAC CONTROLES CORRUP"/>
      <sheetName val="MAPA DE RIESGOS CORRUPCION"/>
      <sheetName val="lista elegible"/>
      <sheetName val="MATRIZ RIESGOS"/>
      <sheetName val="Hoja1"/>
      <sheetName val="Hoja2"/>
    </sheetNames>
    <sheetDataSet>
      <sheetData sheetId="2">
        <row r="9">
          <cell r="L9">
            <v>100</v>
          </cell>
          <cell r="O9">
            <v>1</v>
          </cell>
        </row>
        <row r="11">
          <cell r="L11">
            <v>85</v>
          </cell>
          <cell r="O11">
            <v>0</v>
          </cell>
        </row>
        <row r="13">
          <cell r="L13">
            <v>100</v>
          </cell>
          <cell r="O13">
            <v>0</v>
          </cell>
        </row>
        <row r="15">
          <cell r="L15">
            <v>100</v>
          </cell>
          <cell r="O15">
            <v>0</v>
          </cell>
        </row>
        <row r="21">
          <cell r="L21">
            <v>100</v>
          </cell>
          <cell r="O21" t="str">
            <v>Casillas a desplazar</v>
          </cell>
        </row>
        <row r="23">
          <cell r="L23">
            <v>0</v>
          </cell>
          <cell r="O23">
            <v>0</v>
          </cell>
        </row>
        <row r="25">
          <cell r="L25" t="str">
            <v>Fuerte</v>
          </cell>
          <cell r="O25">
            <v>0</v>
          </cell>
        </row>
        <row r="69">
          <cell r="L69">
            <v>95</v>
          </cell>
          <cell r="O69">
            <v>1</v>
          </cell>
        </row>
        <row r="71">
          <cell r="L71">
            <v>95</v>
          </cell>
          <cell r="O71">
            <v>0</v>
          </cell>
        </row>
        <row r="73">
          <cell r="L73">
            <v>100</v>
          </cell>
          <cell r="O73">
            <v>0</v>
          </cell>
        </row>
        <row r="84">
          <cell r="L84">
            <v>100</v>
          </cell>
          <cell r="O84">
            <v>1</v>
          </cell>
        </row>
        <row r="85">
          <cell r="O85">
            <v>0</v>
          </cell>
        </row>
        <row r="86">
          <cell r="L86">
            <v>100</v>
          </cell>
          <cell r="O86">
            <v>0</v>
          </cell>
        </row>
        <row r="88">
          <cell r="L88">
            <v>100</v>
          </cell>
        </row>
        <row r="99">
          <cell r="L99">
            <v>100</v>
          </cell>
          <cell r="O99">
            <v>2</v>
          </cell>
        </row>
        <row r="101">
          <cell r="L101">
            <v>100</v>
          </cell>
        </row>
        <row r="103">
          <cell r="L103">
            <v>100</v>
          </cell>
        </row>
        <row r="114">
          <cell r="L114">
            <v>100</v>
          </cell>
          <cell r="O114">
            <v>2</v>
          </cell>
        </row>
        <row r="115">
          <cell r="O115">
            <v>0</v>
          </cell>
        </row>
        <row r="116">
          <cell r="L116">
            <v>100</v>
          </cell>
          <cell r="O116">
            <v>0</v>
          </cell>
        </row>
        <row r="117">
          <cell r="O117">
            <v>0</v>
          </cell>
        </row>
        <row r="118">
          <cell r="L118">
            <v>100</v>
          </cell>
        </row>
        <row r="120">
          <cell r="L120">
            <v>100</v>
          </cell>
        </row>
        <row r="129">
          <cell r="L129">
            <v>95</v>
          </cell>
          <cell r="O129">
            <v>1</v>
          </cell>
        </row>
        <row r="131">
          <cell r="L131">
            <v>95</v>
          </cell>
          <cell r="O131">
            <v>0</v>
          </cell>
        </row>
        <row r="133">
          <cell r="L133">
            <v>100</v>
          </cell>
          <cell r="O133">
            <v>0</v>
          </cell>
        </row>
        <row r="144">
          <cell r="L144">
            <v>100</v>
          </cell>
          <cell r="O144">
            <v>2</v>
          </cell>
        </row>
        <row r="146">
          <cell r="L146">
            <v>100</v>
          </cell>
          <cell r="O146">
            <v>0</v>
          </cell>
        </row>
        <row r="148">
          <cell r="L148">
            <v>100</v>
          </cell>
          <cell r="O148">
            <v>0</v>
          </cell>
        </row>
        <row r="150">
          <cell r="L150">
            <v>100</v>
          </cell>
          <cell r="O150">
            <v>0</v>
          </cell>
        </row>
        <row r="159">
          <cell r="L159">
            <v>100</v>
          </cell>
          <cell r="O159">
            <v>1</v>
          </cell>
        </row>
        <row r="161">
          <cell r="L161">
            <v>85</v>
          </cell>
          <cell r="O161">
            <v>0</v>
          </cell>
        </row>
        <row r="163">
          <cell r="L163">
            <v>100</v>
          </cell>
          <cell r="O163">
            <v>0</v>
          </cell>
        </row>
        <row r="165">
          <cell r="L165">
            <v>85</v>
          </cell>
          <cell r="O165">
            <v>0</v>
          </cell>
        </row>
        <row r="171">
          <cell r="N171" t="str">
            <v>Solidez del control</v>
          </cell>
          <cell r="O171" t="str">
            <v>Casillas a desplazar</v>
          </cell>
        </row>
        <row r="173">
          <cell r="N173">
            <v>0</v>
          </cell>
          <cell r="O173">
            <v>0</v>
          </cell>
        </row>
        <row r="174">
          <cell r="L174">
            <v>100</v>
          </cell>
          <cell r="O174">
            <v>0</v>
          </cell>
        </row>
        <row r="175">
          <cell r="N175" t="str">
            <v>Moderado</v>
          </cell>
          <cell r="O175">
            <v>0</v>
          </cell>
        </row>
        <row r="176">
          <cell r="L176">
            <v>70</v>
          </cell>
          <cell r="O176">
            <v>0</v>
          </cell>
        </row>
        <row r="178">
          <cell r="L178">
            <v>85</v>
          </cell>
          <cell r="O178">
            <v>0</v>
          </cell>
        </row>
        <row r="180">
          <cell r="L180">
            <v>80</v>
          </cell>
          <cell r="O180">
            <v>0</v>
          </cell>
        </row>
        <row r="189">
          <cell r="L189">
            <v>65</v>
          </cell>
          <cell r="O189">
            <v>1</v>
          </cell>
        </row>
        <row r="191">
          <cell r="L191">
            <v>100</v>
          </cell>
          <cell r="O191">
            <v>0</v>
          </cell>
        </row>
        <row r="193">
          <cell r="L193">
            <v>100</v>
          </cell>
          <cell r="O193">
            <v>0</v>
          </cell>
        </row>
        <row r="219">
          <cell r="L219">
            <v>100</v>
          </cell>
          <cell r="O219">
            <v>2</v>
          </cell>
        </row>
        <row r="221">
          <cell r="L221">
            <v>100</v>
          </cell>
          <cell r="O221">
            <v>0</v>
          </cell>
        </row>
        <row r="223">
          <cell r="L223">
            <v>100</v>
          </cell>
          <cell r="O223">
            <v>0</v>
          </cell>
        </row>
        <row r="234">
          <cell r="L234">
            <v>100</v>
          </cell>
          <cell r="O234">
            <v>2</v>
          </cell>
        </row>
        <row r="236">
          <cell r="L236">
            <v>100</v>
          </cell>
          <cell r="O236">
            <v>0</v>
          </cell>
        </row>
        <row r="238">
          <cell r="L238">
            <v>100</v>
          </cell>
          <cell r="O238">
            <v>0</v>
          </cell>
        </row>
        <row r="240">
          <cell r="L240">
            <v>100</v>
          </cell>
          <cell r="O240">
            <v>0</v>
          </cell>
        </row>
        <row r="249">
          <cell r="L249">
            <v>100</v>
          </cell>
          <cell r="O249">
            <v>2</v>
          </cell>
        </row>
        <row r="251">
          <cell r="L251">
            <v>100</v>
          </cell>
          <cell r="O251">
            <v>0</v>
          </cell>
        </row>
        <row r="253">
          <cell r="L253">
            <v>100</v>
          </cell>
          <cell r="O253">
            <v>0</v>
          </cell>
        </row>
        <row r="255">
          <cell r="L255">
            <v>100</v>
          </cell>
          <cell r="O255">
            <v>0</v>
          </cell>
        </row>
        <row r="264">
          <cell r="L264">
            <v>100</v>
          </cell>
          <cell r="O264">
            <v>2</v>
          </cell>
        </row>
        <row r="266">
          <cell r="L266">
            <v>100</v>
          </cell>
          <cell r="O266">
            <v>0</v>
          </cell>
        </row>
        <row r="268">
          <cell r="L268">
            <v>100</v>
          </cell>
          <cell r="O268">
            <v>0</v>
          </cell>
        </row>
        <row r="279">
          <cell r="L279">
            <v>95</v>
          </cell>
          <cell r="O279">
            <v>1</v>
          </cell>
        </row>
        <row r="281">
          <cell r="L281">
            <v>100</v>
          </cell>
          <cell r="O281">
            <v>0</v>
          </cell>
        </row>
        <row r="294">
          <cell r="L294">
            <v>95</v>
          </cell>
          <cell r="O294">
            <v>1</v>
          </cell>
        </row>
        <row r="296">
          <cell r="L296">
            <v>100</v>
          </cell>
          <cell r="O296">
            <v>0</v>
          </cell>
        </row>
        <row r="298">
          <cell r="L298">
            <v>100</v>
          </cell>
          <cell r="O298">
            <v>0</v>
          </cell>
        </row>
        <row r="309">
          <cell r="L309">
            <v>95</v>
          </cell>
          <cell r="O309">
            <v>2</v>
          </cell>
        </row>
        <row r="311">
          <cell r="L311">
            <v>100</v>
          </cell>
          <cell r="O311">
            <v>0</v>
          </cell>
        </row>
        <row r="313">
          <cell r="L313">
            <v>95</v>
          </cell>
          <cell r="O313">
            <v>0</v>
          </cell>
        </row>
        <row r="324">
          <cell r="O324">
            <v>2</v>
          </cell>
        </row>
        <row r="326">
          <cell r="O326">
            <v>2</v>
          </cell>
        </row>
        <row r="328">
          <cell r="O328">
            <v>2</v>
          </cell>
          <cell r="P328">
            <v>2</v>
          </cell>
          <cell r="Q328">
            <v>0</v>
          </cell>
        </row>
        <row r="330">
          <cell r="L330">
            <v>30</v>
          </cell>
          <cell r="O330">
            <v>0</v>
          </cell>
        </row>
        <row r="332">
          <cell r="O332">
            <v>0</v>
          </cell>
          <cell r="P332">
            <v>4</v>
          </cell>
          <cell r="Q332">
            <v>2</v>
          </cell>
        </row>
        <row r="336">
          <cell r="O336" t="str">
            <v>Casillas a desplazar</v>
          </cell>
          <cell r="P336" t="str">
            <v>Riesgo Residual</v>
          </cell>
          <cell r="Q336">
            <v>0</v>
          </cell>
        </row>
        <row r="338">
          <cell r="L338">
            <v>0</v>
          </cell>
          <cell r="O338">
            <v>0</v>
          </cell>
        </row>
        <row r="340">
          <cell r="O340">
            <v>0</v>
          </cell>
          <cell r="P340">
            <v>0</v>
          </cell>
          <cell r="Q340">
            <v>0</v>
          </cell>
        </row>
        <row r="342">
          <cell r="L342">
            <v>0</v>
          </cell>
          <cell r="O342">
            <v>0</v>
          </cell>
        </row>
        <row r="344">
          <cell r="O344">
            <v>0</v>
          </cell>
          <cell r="P344">
            <v>0</v>
          </cell>
          <cell r="Q344">
            <v>0</v>
          </cell>
        </row>
        <row r="346">
          <cell r="L346">
            <v>0</v>
          </cell>
          <cell r="O346">
            <v>0</v>
          </cell>
        </row>
        <row r="564">
          <cell r="L564">
            <v>100</v>
          </cell>
          <cell r="O564">
            <v>2</v>
          </cell>
        </row>
        <row r="566">
          <cell r="L566">
            <v>100</v>
          </cell>
          <cell r="O566">
            <v>0</v>
          </cell>
        </row>
        <row r="568">
          <cell r="L568">
            <v>100</v>
          </cell>
          <cell r="O568">
            <v>0</v>
          </cell>
        </row>
        <row r="570">
          <cell r="L570">
            <v>100</v>
          </cell>
          <cell r="O570">
            <v>0</v>
          </cell>
        </row>
        <row r="579">
          <cell r="L579">
            <v>35</v>
          </cell>
          <cell r="O579">
            <v>0</v>
          </cell>
        </row>
        <row r="581">
          <cell r="L581">
            <v>55</v>
          </cell>
          <cell r="O581">
            <v>1</v>
          </cell>
        </row>
        <row r="583">
          <cell r="L583">
            <v>70</v>
          </cell>
          <cell r="O583">
            <v>1</v>
          </cell>
        </row>
        <row r="585">
          <cell r="L585">
            <v>100</v>
          </cell>
          <cell r="O585">
            <v>2</v>
          </cell>
        </row>
        <row r="587">
          <cell r="P587">
            <v>2</v>
          </cell>
          <cell r="Q587">
            <v>3</v>
          </cell>
        </row>
        <row r="594">
          <cell r="L594">
            <v>35</v>
          </cell>
          <cell r="O594">
            <v>0</v>
          </cell>
        </row>
        <row r="596">
          <cell r="L596">
            <v>55</v>
          </cell>
          <cell r="O596">
            <v>1</v>
          </cell>
        </row>
        <row r="598">
          <cell r="L598">
            <v>70</v>
          </cell>
          <cell r="O598">
            <v>1</v>
          </cell>
        </row>
        <row r="600">
          <cell r="L600">
            <v>100</v>
          </cell>
          <cell r="O600">
            <v>2</v>
          </cell>
        </row>
        <row r="602">
          <cell r="P602">
            <v>2</v>
          </cell>
          <cell r="Q602">
            <v>3</v>
          </cell>
        </row>
        <row r="609">
          <cell r="L609">
            <v>35</v>
          </cell>
          <cell r="O609">
            <v>0</v>
          </cell>
        </row>
        <row r="611">
          <cell r="L611">
            <v>55</v>
          </cell>
          <cell r="O611">
            <v>1</v>
          </cell>
        </row>
        <row r="613">
          <cell r="L613">
            <v>70</v>
          </cell>
          <cell r="O613">
            <v>1</v>
          </cell>
        </row>
        <row r="615">
          <cell r="L615">
            <v>100</v>
          </cell>
          <cell r="O615">
            <v>2</v>
          </cell>
        </row>
        <row r="617">
          <cell r="P617">
            <v>2</v>
          </cell>
          <cell r="Q617">
            <v>3</v>
          </cell>
        </row>
        <row r="623">
          <cell r="L623">
            <v>0</v>
          </cell>
        </row>
        <row r="624">
          <cell r="L624">
            <v>35</v>
          </cell>
          <cell r="O624">
            <v>0</v>
          </cell>
        </row>
        <row r="626">
          <cell r="L626">
            <v>55</v>
          </cell>
          <cell r="O626">
            <v>1</v>
          </cell>
        </row>
        <row r="627">
          <cell r="L627">
            <v>0</v>
          </cell>
        </row>
        <row r="628">
          <cell r="L628">
            <v>70</v>
          </cell>
          <cell r="O628">
            <v>1</v>
          </cell>
        </row>
        <row r="630">
          <cell r="L630">
            <v>100</v>
          </cell>
          <cell r="O630">
            <v>2</v>
          </cell>
        </row>
        <row r="632">
          <cell r="P632">
            <v>2</v>
          </cell>
          <cell r="Q632">
            <v>3</v>
          </cell>
        </row>
        <row r="639">
          <cell r="L639">
            <v>35</v>
          </cell>
          <cell r="O639">
            <v>0</v>
          </cell>
        </row>
        <row r="641">
          <cell r="L641">
            <v>55</v>
          </cell>
          <cell r="O641">
            <v>1</v>
          </cell>
        </row>
        <row r="643">
          <cell r="L643">
            <v>70</v>
          </cell>
          <cell r="O643">
            <v>1</v>
          </cell>
        </row>
        <row r="645">
          <cell r="L645">
            <v>100</v>
          </cell>
          <cell r="O64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theme="2" tint="-0.4999699890613556"/>
  </sheetPr>
  <dimension ref="A1:O104"/>
  <sheetViews>
    <sheetView tabSelected="1" zoomScale="80" zoomScaleNormal="80" zoomScalePageLayoutView="0" workbookViewId="0" topLeftCell="A1">
      <selection activeCell="D20" sqref="D20"/>
    </sheetView>
  </sheetViews>
  <sheetFormatPr defaultColWidth="11.421875" defaultRowHeight="12.75"/>
  <cols>
    <col min="1" max="1" width="35.00390625" style="8" bestFit="1" customWidth="1"/>
    <col min="2" max="2" width="28.7109375" style="8" bestFit="1" customWidth="1"/>
    <col min="3" max="3" width="11.28125" style="8" bestFit="1" customWidth="1"/>
    <col min="4" max="4" width="34.140625" style="36" customWidth="1"/>
    <col min="5" max="5" width="23.00390625" style="8" customWidth="1"/>
    <col min="6" max="6" width="15.421875" style="94" bestFit="1" customWidth="1"/>
    <col min="7" max="7" width="11.57421875" style="8" bestFit="1" customWidth="1"/>
    <col min="8" max="8" width="12.00390625" style="8" bestFit="1" customWidth="1"/>
    <col min="9" max="9" width="12.00390625" style="8" customWidth="1"/>
    <col min="10" max="10" width="12.8515625" style="8" bestFit="1" customWidth="1"/>
    <col min="11" max="11" width="30.421875" style="76" bestFit="1" customWidth="1"/>
    <col min="12" max="12" width="27.140625" style="76" bestFit="1" customWidth="1"/>
    <col min="13" max="13" width="21.140625" style="94" customWidth="1"/>
    <col min="14" max="14" width="29.28125" style="52" customWidth="1"/>
    <col min="15" max="15" width="12.57421875" style="52" bestFit="1" customWidth="1"/>
    <col min="16" max="16384" width="11.421875" style="51" customWidth="1"/>
  </cols>
  <sheetData>
    <row r="1" spans="1:15" s="49" customFormat="1" ht="25.5" customHeight="1">
      <c r="A1" s="245"/>
      <c r="B1" s="258" t="s">
        <v>123</v>
      </c>
      <c r="C1" s="259"/>
      <c r="D1" s="259"/>
      <c r="E1" s="259"/>
      <c r="F1" s="259"/>
      <c r="G1" s="259"/>
      <c r="H1" s="259"/>
      <c r="I1" s="259"/>
      <c r="J1" s="259"/>
      <c r="K1" s="246" t="s">
        <v>15</v>
      </c>
      <c r="L1" s="247"/>
      <c r="M1" s="168"/>
      <c r="N1" s="78"/>
      <c r="O1" s="78"/>
    </row>
    <row r="2" spans="1:15" s="49" customFormat="1" ht="12.75" customHeight="1">
      <c r="A2" s="245"/>
      <c r="B2" s="258"/>
      <c r="C2" s="259"/>
      <c r="D2" s="259"/>
      <c r="E2" s="259"/>
      <c r="F2" s="259"/>
      <c r="G2" s="259"/>
      <c r="H2" s="259"/>
      <c r="I2" s="259"/>
      <c r="J2" s="259"/>
      <c r="K2" s="248"/>
      <c r="L2" s="249"/>
      <c r="M2" s="168"/>
      <c r="N2" s="78"/>
      <c r="O2" s="78"/>
    </row>
    <row r="3" spans="1:15" s="49" customFormat="1" ht="18.75" customHeight="1">
      <c r="A3" s="245"/>
      <c r="B3" s="258"/>
      <c r="C3" s="259"/>
      <c r="D3" s="259"/>
      <c r="E3" s="259"/>
      <c r="F3" s="259"/>
      <c r="G3" s="259"/>
      <c r="H3" s="259"/>
      <c r="I3" s="259"/>
      <c r="J3" s="259"/>
      <c r="K3" s="241" t="s">
        <v>114</v>
      </c>
      <c r="L3" s="242"/>
      <c r="M3" s="168"/>
      <c r="N3" s="78"/>
      <c r="O3" s="78"/>
    </row>
    <row r="4" spans="1:15" s="49" customFormat="1" ht="17.25" customHeight="1">
      <c r="A4" s="245"/>
      <c r="B4" s="258"/>
      <c r="C4" s="259"/>
      <c r="D4" s="259"/>
      <c r="E4" s="259"/>
      <c r="F4" s="259"/>
      <c r="G4" s="259"/>
      <c r="H4" s="259"/>
      <c r="I4" s="259"/>
      <c r="J4" s="259"/>
      <c r="K4" s="95" t="s">
        <v>11</v>
      </c>
      <c r="L4" s="95" t="s">
        <v>12</v>
      </c>
      <c r="M4" s="165"/>
      <c r="N4" s="78"/>
      <c r="O4" s="78"/>
    </row>
    <row r="5" spans="1:15" s="49" customFormat="1" ht="15.75" customHeight="1">
      <c r="A5" s="79" t="s">
        <v>13</v>
      </c>
      <c r="B5" s="260"/>
      <c r="C5" s="261"/>
      <c r="D5" s="261"/>
      <c r="E5" s="261"/>
      <c r="F5" s="261"/>
      <c r="G5" s="261"/>
      <c r="H5" s="261"/>
      <c r="I5" s="261"/>
      <c r="J5" s="261"/>
      <c r="K5" s="95">
        <v>6</v>
      </c>
      <c r="L5" s="95" t="s">
        <v>14</v>
      </c>
      <c r="M5" s="165"/>
      <c r="N5" s="78"/>
      <c r="O5" s="78"/>
    </row>
    <row r="6" spans="1:15" s="49" customFormat="1" ht="22.5" customHeight="1">
      <c r="A6" s="244" t="s">
        <v>4</v>
      </c>
      <c r="B6" s="256"/>
      <c r="C6" s="243" t="s">
        <v>115</v>
      </c>
      <c r="D6" s="243"/>
      <c r="E6" s="243"/>
      <c r="F6" s="243"/>
      <c r="G6" s="243"/>
      <c r="H6" s="243"/>
      <c r="I6" s="243"/>
      <c r="J6" s="243"/>
      <c r="K6" s="243"/>
      <c r="L6" s="243"/>
      <c r="M6" s="168"/>
      <c r="N6" s="78"/>
      <c r="O6" s="78"/>
    </row>
    <row r="7" spans="1:15" s="49" customFormat="1" ht="19.5" customHeight="1">
      <c r="A7" s="244" t="s">
        <v>5</v>
      </c>
      <c r="B7" s="244"/>
      <c r="C7" s="252" t="s">
        <v>131</v>
      </c>
      <c r="D7" s="252"/>
      <c r="E7" s="252"/>
      <c r="F7" s="252"/>
      <c r="G7" s="252"/>
      <c r="H7" s="252"/>
      <c r="I7" s="252"/>
      <c r="J7" s="252"/>
      <c r="K7" s="252"/>
      <c r="L7" s="252"/>
      <c r="M7" s="168"/>
      <c r="N7" s="78"/>
      <c r="O7" s="78"/>
    </row>
    <row r="8" spans="1:15" s="49" customFormat="1" ht="19.5" customHeight="1">
      <c r="A8" s="244" t="s">
        <v>600</v>
      </c>
      <c r="B8" s="244"/>
      <c r="C8" s="252" t="s">
        <v>601</v>
      </c>
      <c r="D8" s="252"/>
      <c r="E8" s="252"/>
      <c r="F8" s="252"/>
      <c r="G8" s="252"/>
      <c r="H8" s="252"/>
      <c r="I8" s="252"/>
      <c r="J8" s="252"/>
      <c r="K8" s="252"/>
      <c r="L8" s="252"/>
      <c r="M8" s="168"/>
      <c r="N8" s="78"/>
      <c r="O8" s="78"/>
    </row>
    <row r="9" spans="1:15" s="50" customFormat="1" ht="12.75">
      <c r="A9" s="250"/>
      <c r="B9" s="251"/>
      <c r="C9" s="251"/>
      <c r="D9" s="251"/>
      <c r="E9" s="251"/>
      <c r="F9" s="251"/>
      <c r="G9" s="251"/>
      <c r="H9" s="251"/>
      <c r="I9" s="251"/>
      <c r="J9" s="251"/>
      <c r="K9" s="251"/>
      <c r="L9" s="251"/>
      <c r="M9" s="166"/>
      <c r="N9" s="77"/>
      <c r="O9" s="77"/>
    </row>
    <row r="10" spans="1:15" s="50" customFormat="1" ht="18.75" customHeight="1">
      <c r="A10" s="191" t="s">
        <v>207</v>
      </c>
      <c r="B10" s="192"/>
      <c r="C10" s="221" t="s">
        <v>212</v>
      </c>
      <c r="D10" s="255"/>
      <c r="E10" s="255"/>
      <c r="F10" s="255"/>
      <c r="G10" s="255"/>
      <c r="H10" s="255"/>
      <c r="I10" s="255"/>
      <c r="J10" s="255"/>
      <c r="K10" s="255"/>
      <c r="L10" s="255"/>
      <c r="M10" s="167"/>
      <c r="N10" s="77"/>
      <c r="O10" s="77"/>
    </row>
    <row r="11" spans="1:15" s="50" customFormat="1" ht="18.75" customHeight="1">
      <c r="A11" s="191" t="s">
        <v>125</v>
      </c>
      <c r="B11" s="192"/>
      <c r="C11" s="221" t="s">
        <v>124</v>
      </c>
      <c r="D11" s="222"/>
      <c r="E11" s="222"/>
      <c r="F11" s="222"/>
      <c r="G11" s="222"/>
      <c r="H11" s="222"/>
      <c r="I11" s="222"/>
      <c r="J11" s="222"/>
      <c r="K11" s="222"/>
      <c r="L11" s="222"/>
      <c r="M11" s="167"/>
      <c r="N11" s="77"/>
      <c r="O11" s="77"/>
    </row>
    <row r="12" spans="1:15" s="50" customFormat="1" ht="25.5">
      <c r="A12" s="239" t="s">
        <v>0</v>
      </c>
      <c r="B12" s="28" t="s">
        <v>2</v>
      </c>
      <c r="C12" s="28" t="s">
        <v>3</v>
      </c>
      <c r="D12" s="31" t="s">
        <v>1</v>
      </c>
      <c r="E12" s="32" t="s">
        <v>2</v>
      </c>
      <c r="F12" s="235" t="s">
        <v>122</v>
      </c>
      <c r="G12" s="223" t="s">
        <v>117</v>
      </c>
      <c r="H12" s="224"/>
      <c r="I12" s="224"/>
      <c r="J12" s="224"/>
      <c r="K12" s="72" t="s">
        <v>17</v>
      </c>
      <c r="L12" s="217" t="s">
        <v>116</v>
      </c>
      <c r="M12" s="207" t="s">
        <v>580</v>
      </c>
      <c r="N12" s="77"/>
      <c r="O12" s="77"/>
    </row>
    <row r="13" spans="1:15" s="50" customFormat="1" ht="25.5">
      <c r="A13" s="240"/>
      <c r="B13" s="30" t="s">
        <v>9</v>
      </c>
      <c r="C13" s="29" t="s">
        <v>8</v>
      </c>
      <c r="D13" s="47" t="s">
        <v>6</v>
      </c>
      <c r="E13" s="33" t="s">
        <v>7</v>
      </c>
      <c r="F13" s="236"/>
      <c r="G13" s="33" t="s">
        <v>118</v>
      </c>
      <c r="H13" s="33" t="s">
        <v>119</v>
      </c>
      <c r="I13" s="33" t="s">
        <v>120</v>
      </c>
      <c r="J13" s="33" t="s">
        <v>121</v>
      </c>
      <c r="K13" s="73" t="s">
        <v>18</v>
      </c>
      <c r="L13" s="218"/>
      <c r="M13" s="208"/>
      <c r="N13" s="77"/>
      <c r="O13" s="77"/>
    </row>
    <row r="14" spans="1:13" s="104" customFormat="1" ht="44.25" customHeight="1">
      <c r="A14" s="257" t="s">
        <v>134</v>
      </c>
      <c r="B14" s="257" t="s">
        <v>63</v>
      </c>
      <c r="C14" s="253">
        <v>43496</v>
      </c>
      <c r="D14" s="123" t="s">
        <v>209</v>
      </c>
      <c r="E14" s="103" t="s">
        <v>63</v>
      </c>
      <c r="F14" s="125">
        <v>0.1</v>
      </c>
      <c r="G14" s="103" t="s">
        <v>141</v>
      </c>
      <c r="H14" s="103"/>
      <c r="I14" s="103"/>
      <c r="J14" s="122"/>
      <c r="K14" s="262">
        <v>7300000</v>
      </c>
      <c r="L14" s="228" t="s">
        <v>210</v>
      </c>
      <c r="M14" s="179">
        <v>1</v>
      </c>
    </row>
    <row r="15" spans="1:13" s="104" customFormat="1" ht="33.75" customHeight="1">
      <c r="A15" s="254"/>
      <c r="B15" s="254"/>
      <c r="C15" s="254"/>
      <c r="D15" s="123" t="s">
        <v>136</v>
      </c>
      <c r="E15" s="103" t="s">
        <v>140</v>
      </c>
      <c r="F15" s="125">
        <v>0.3</v>
      </c>
      <c r="G15" s="103" t="s">
        <v>141</v>
      </c>
      <c r="H15" s="103"/>
      <c r="I15" s="103"/>
      <c r="J15" s="122"/>
      <c r="K15" s="263"/>
      <c r="L15" s="229"/>
      <c r="M15" s="179">
        <v>1</v>
      </c>
    </row>
    <row r="16" spans="1:13" s="104" customFormat="1" ht="33.75" customHeight="1">
      <c r="A16" s="254"/>
      <c r="B16" s="254"/>
      <c r="C16" s="254"/>
      <c r="D16" s="123" t="s">
        <v>137</v>
      </c>
      <c r="E16" s="103" t="s">
        <v>63</v>
      </c>
      <c r="F16" s="125">
        <v>0.3</v>
      </c>
      <c r="G16" s="103" t="s">
        <v>141</v>
      </c>
      <c r="H16" s="103"/>
      <c r="I16" s="103"/>
      <c r="J16" s="122"/>
      <c r="K16" s="263"/>
      <c r="L16" s="229"/>
      <c r="M16" s="179">
        <v>1</v>
      </c>
    </row>
    <row r="17" spans="1:13" s="104" customFormat="1" ht="25.5">
      <c r="A17" s="254"/>
      <c r="B17" s="254"/>
      <c r="C17" s="254"/>
      <c r="D17" s="123" t="s">
        <v>138</v>
      </c>
      <c r="E17" s="103" t="s">
        <v>63</v>
      </c>
      <c r="F17" s="125">
        <v>0.15</v>
      </c>
      <c r="G17" s="103" t="s">
        <v>141</v>
      </c>
      <c r="H17" s="103"/>
      <c r="I17" s="103"/>
      <c r="J17" s="122"/>
      <c r="K17" s="263"/>
      <c r="L17" s="229"/>
      <c r="M17" s="179">
        <v>1</v>
      </c>
    </row>
    <row r="18" spans="1:13" s="104" customFormat="1" ht="38.25">
      <c r="A18" s="254"/>
      <c r="B18" s="254"/>
      <c r="C18" s="254"/>
      <c r="D18" s="123" t="s">
        <v>139</v>
      </c>
      <c r="E18" s="103" t="s">
        <v>135</v>
      </c>
      <c r="F18" s="125">
        <v>0.15</v>
      </c>
      <c r="G18" s="103"/>
      <c r="H18" s="103" t="s">
        <v>141</v>
      </c>
      <c r="I18" s="103"/>
      <c r="J18" s="122"/>
      <c r="K18" s="264"/>
      <c r="L18" s="230"/>
      <c r="M18" s="179">
        <v>1</v>
      </c>
    </row>
    <row r="19" spans="1:13" ht="55.5" customHeight="1">
      <c r="A19" s="265" t="s">
        <v>142</v>
      </c>
      <c r="B19" s="265" t="s">
        <v>242</v>
      </c>
      <c r="C19" s="233">
        <v>43830</v>
      </c>
      <c r="D19" s="41" t="s">
        <v>226</v>
      </c>
      <c r="E19" s="42" t="s">
        <v>140</v>
      </c>
      <c r="F19" s="86">
        <v>0.4</v>
      </c>
      <c r="G19" s="80" t="s">
        <v>141</v>
      </c>
      <c r="H19" s="82" t="s">
        <v>141</v>
      </c>
      <c r="I19" s="82" t="s">
        <v>141</v>
      </c>
      <c r="J19" s="109"/>
      <c r="K19" s="268">
        <v>16000000</v>
      </c>
      <c r="L19" s="231" t="s">
        <v>210</v>
      </c>
      <c r="M19" s="179">
        <v>1</v>
      </c>
    </row>
    <row r="20" spans="1:13" ht="92.25" customHeight="1">
      <c r="A20" s="266"/>
      <c r="B20" s="266"/>
      <c r="C20" s="234"/>
      <c r="D20" s="41" t="s">
        <v>143</v>
      </c>
      <c r="E20" s="103" t="s">
        <v>63</v>
      </c>
      <c r="F20" s="86">
        <v>0.6</v>
      </c>
      <c r="G20" s="80" t="s">
        <v>141</v>
      </c>
      <c r="H20" s="82"/>
      <c r="I20" s="82" t="s">
        <v>214</v>
      </c>
      <c r="J20" s="109"/>
      <c r="K20" s="269"/>
      <c r="L20" s="232"/>
      <c r="M20" s="179">
        <v>1</v>
      </c>
    </row>
    <row r="21" spans="1:15" s="71" customFormat="1" ht="37.5" customHeight="1">
      <c r="A21" s="226" t="s">
        <v>144</v>
      </c>
      <c r="B21" s="226" t="s">
        <v>145</v>
      </c>
      <c r="C21" s="270">
        <v>43830</v>
      </c>
      <c r="D21" s="12" t="s">
        <v>146</v>
      </c>
      <c r="E21" s="103" t="s">
        <v>63</v>
      </c>
      <c r="F21" s="87">
        <v>0.5</v>
      </c>
      <c r="G21" s="13" t="s">
        <v>141</v>
      </c>
      <c r="H21" s="13" t="s">
        <v>141</v>
      </c>
      <c r="I21" s="13" t="s">
        <v>141</v>
      </c>
      <c r="J21" s="13"/>
      <c r="K21" s="237">
        <v>5200000</v>
      </c>
      <c r="L21" s="238" t="s">
        <v>211</v>
      </c>
      <c r="M21" s="179">
        <v>1</v>
      </c>
      <c r="N21" s="52"/>
      <c r="O21" s="52"/>
    </row>
    <row r="22" spans="1:15" s="71" customFormat="1" ht="39.75" customHeight="1">
      <c r="A22" s="226"/>
      <c r="B22" s="226"/>
      <c r="C22" s="226"/>
      <c r="D22" s="12" t="s">
        <v>147</v>
      </c>
      <c r="E22" s="13" t="s">
        <v>145</v>
      </c>
      <c r="F22" s="87">
        <v>0.5</v>
      </c>
      <c r="G22" s="13" t="s">
        <v>141</v>
      </c>
      <c r="H22" s="13" t="s">
        <v>141</v>
      </c>
      <c r="I22" s="13" t="s">
        <v>141</v>
      </c>
      <c r="J22" s="13"/>
      <c r="K22" s="237"/>
      <c r="L22" s="238"/>
      <c r="M22" s="179">
        <v>1</v>
      </c>
      <c r="N22" s="52"/>
      <c r="O22" s="52"/>
    </row>
    <row r="23" spans="1:13" ht="30.75" customHeight="1">
      <c r="A23" s="105"/>
      <c r="B23" s="105"/>
      <c r="C23" s="105"/>
      <c r="D23" s="106"/>
      <c r="E23" s="105"/>
      <c r="F23" s="107"/>
      <c r="G23" s="105"/>
      <c r="H23" s="105"/>
      <c r="I23" s="105"/>
      <c r="J23" s="105"/>
      <c r="K23" s="108"/>
      <c r="L23" s="169" t="s">
        <v>573</v>
      </c>
      <c r="M23" s="170">
        <f>AVERAGE(M14:M22)</f>
        <v>1</v>
      </c>
    </row>
    <row r="24" spans="1:13" ht="12.75">
      <c r="A24" s="105"/>
      <c r="B24" s="105"/>
      <c r="C24" s="105"/>
      <c r="D24" s="106"/>
      <c r="E24" s="105"/>
      <c r="F24" s="107"/>
      <c r="G24" s="105"/>
      <c r="H24" s="105"/>
      <c r="I24" s="105"/>
      <c r="J24" s="105"/>
      <c r="K24" s="108"/>
      <c r="L24" s="108"/>
      <c r="M24" s="107"/>
    </row>
    <row r="25" spans="1:15" s="50" customFormat="1" ht="17.25" customHeight="1">
      <c r="A25" s="267" t="s">
        <v>126</v>
      </c>
      <c r="B25" s="267"/>
      <c r="C25" s="227" t="s">
        <v>227</v>
      </c>
      <c r="D25" s="227"/>
      <c r="E25" s="227"/>
      <c r="F25" s="227"/>
      <c r="G25" s="227"/>
      <c r="H25" s="227"/>
      <c r="I25" s="227"/>
      <c r="J25" s="227"/>
      <c r="K25" s="227"/>
      <c r="L25" s="227"/>
      <c r="M25" s="166"/>
      <c r="N25" s="77"/>
      <c r="O25" s="77"/>
    </row>
    <row r="26" spans="1:13" ht="12.75">
      <c r="A26" s="81"/>
      <c r="B26" s="81"/>
      <c r="C26" s="83"/>
      <c r="D26" s="84"/>
      <c r="E26" s="81"/>
      <c r="F26" s="90"/>
      <c r="G26" s="81"/>
      <c r="H26" s="81"/>
      <c r="I26" s="81"/>
      <c r="J26" s="81"/>
      <c r="K26" s="85"/>
      <c r="L26" s="81"/>
      <c r="M26" s="90"/>
    </row>
    <row r="27" spans="1:13" ht="12.75">
      <c r="A27" s="81"/>
      <c r="B27" s="81"/>
      <c r="C27" s="83"/>
      <c r="D27" s="84"/>
      <c r="E27" s="81"/>
      <c r="F27" s="90"/>
      <c r="G27" s="81"/>
      <c r="H27" s="81"/>
      <c r="I27" s="81"/>
      <c r="J27" s="81"/>
      <c r="K27" s="85"/>
      <c r="L27" s="81"/>
      <c r="M27" s="90"/>
    </row>
    <row r="28" spans="1:15" s="50" customFormat="1" ht="17.25" customHeight="1">
      <c r="A28" s="267" t="s">
        <v>127</v>
      </c>
      <c r="B28" s="267"/>
      <c r="C28" s="227" t="s">
        <v>204</v>
      </c>
      <c r="D28" s="227"/>
      <c r="E28" s="227"/>
      <c r="F28" s="227"/>
      <c r="G28" s="227"/>
      <c r="H28" s="227"/>
      <c r="I28" s="227"/>
      <c r="J28" s="227"/>
      <c r="K28" s="227"/>
      <c r="L28" s="227"/>
      <c r="M28" s="167"/>
      <c r="N28" s="77"/>
      <c r="O28" s="77"/>
    </row>
    <row r="29" spans="1:15" s="50" customFormat="1" ht="38.25">
      <c r="A29" s="239" t="s">
        <v>0</v>
      </c>
      <c r="B29" s="28" t="s">
        <v>2</v>
      </c>
      <c r="C29" s="28" t="s">
        <v>3</v>
      </c>
      <c r="D29" s="31" t="s">
        <v>1</v>
      </c>
      <c r="E29" s="32" t="s">
        <v>2</v>
      </c>
      <c r="F29" s="88" t="s">
        <v>122</v>
      </c>
      <c r="G29" s="223" t="s">
        <v>117</v>
      </c>
      <c r="H29" s="224"/>
      <c r="I29" s="224"/>
      <c r="J29" s="224"/>
      <c r="K29" s="72" t="s">
        <v>17</v>
      </c>
      <c r="L29" s="217" t="s">
        <v>116</v>
      </c>
      <c r="M29" s="207" t="s">
        <v>580</v>
      </c>
      <c r="N29" s="77"/>
      <c r="O29" s="77"/>
    </row>
    <row r="30" spans="1:15" s="50" customFormat="1" ht="25.5">
      <c r="A30" s="240"/>
      <c r="B30" s="30" t="s">
        <v>9</v>
      </c>
      <c r="C30" s="29" t="s">
        <v>8</v>
      </c>
      <c r="D30" s="47" t="s">
        <v>6</v>
      </c>
      <c r="E30" s="33" t="s">
        <v>7</v>
      </c>
      <c r="F30" s="89"/>
      <c r="G30" s="33" t="s">
        <v>118</v>
      </c>
      <c r="H30" s="33" t="s">
        <v>119</v>
      </c>
      <c r="I30" s="33" t="s">
        <v>120</v>
      </c>
      <c r="J30" s="33" t="s">
        <v>121</v>
      </c>
      <c r="K30" s="73" t="s">
        <v>18</v>
      </c>
      <c r="L30" s="218"/>
      <c r="M30" s="208"/>
      <c r="N30" s="77"/>
      <c r="O30" s="77"/>
    </row>
    <row r="31" spans="1:13" ht="50.25" customHeight="1">
      <c r="A31" s="199" t="s">
        <v>185</v>
      </c>
      <c r="B31" s="199" t="s">
        <v>63</v>
      </c>
      <c r="C31" s="271">
        <v>43830</v>
      </c>
      <c r="D31" s="9" t="s">
        <v>228</v>
      </c>
      <c r="E31" s="11" t="s">
        <v>149</v>
      </c>
      <c r="F31" s="110">
        <v>0.2</v>
      </c>
      <c r="G31" s="11" t="s">
        <v>141</v>
      </c>
      <c r="H31" s="11"/>
      <c r="I31" s="11"/>
      <c r="J31" s="11"/>
      <c r="K31" s="196">
        <v>6500000</v>
      </c>
      <c r="L31" s="199" t="s">
        <v>210</v>
      </c>
      <c r="M31" s="128">
        <v>1</v>
      </c>
    </row>
    <row r="32" spans="1:13" ht="67.5" customHeight="1">
      <c r="A32" s="200"/>
      <c r="B32" s="200"/>
      <c r="C32" s="272"/>
      <c r="D32" s="9" t="s">
        <v>569</v>
      </c>
      <c r="E32" s="199" t="s">
        <v>149</v>
      </c>
      <c r="F32" s="110">
        <v>0.2</v>
      </c>
      <c r="G32" s="11" t="s">
        <v>141</v>
      </c>
      <c r="H32" s="11"/>
      <c r="I32" s="11"/>
      <c r="J32" s="11"/>
      <c r="K32" s="197"/>
      <c r="L32" s="200"/>
      <c r="M32" s="128">
        <v>1</v>
      </c>
    </row>
    <row r="33" spans="1:13" ht="90.75" customHeight="1">
      <c r="A33" s="200"/>
      <c r="B33" s="200"/>
      <c r="C33" s="272"/>
      <c r="D33" s="9" t="s">
        <v>132</v>
      </c>
      <c r="E33" s="200"/>
      <c r="F33" s="110">
        <v>0.05</v>
      </c>
      <c r="G33" s="11" t="s">
        <v>141</v>
      </c>
      <c r="H33" s="11"/>
      <c r="I33" s="11"/>
      <c r="J33" s="11"/>
      <c r="K33" s="197"/>
      <c r="L33" s="200"/>
      <c r="M33" s="128">
        <v>1</v>
      </c>
    </row>
    <row r="34" spans="1:13" ht="115.5" customHeight="1">
      <c r="A34" s="200"/>
      <c r="B34" s="200"/>
      <c r="C34" s="272"/>
      <c r="D34" s="9" t="s">
        <v>199</v>
      </c>
      <c r="E34" s="200"/>
      <c r="F34" s="110">
        <v>0.05</v>
      </c>
      <c r="G34" s="11" t="s">
        <v>141</v>
      </c>
      <c r="H34" s="11"/>
      <c r="I34" s="11"/>
      <c r="J34" s="11"/>
      <c r="K34" s="197"/>
      <c r="L34" s="200"/>
      <c r="M34" s="128">
        <v>1</v>
      </c>
    </row>
    <row r="35" spans="1:13" ht="90" customHeight="1">
      <c r="A35" s="200"/>
      <c r="B35" s="200"/>
      <c r="C35" s="272"/>
      <c r="D35" s="9" t="s">
        <v>230</v>
      </c>
      <c r="E35" s="201"/>
      <c r="F35" s="110">
        <v>0.2</v>
      </c>
      <c r="G35" s="11" t="s">
        <v>141</v>
      </c>
      <c r="H35" s="11"/>
      <c r="I35" s="11"/>
      <c r="J35" s="11"/>
      <c r="K35" s="197"/>
      <c r="L35" s="200"/>
      <c r="M35" s="128">
        <v>1</v>
      </c>
    </row>
    <row r="36" spans="1:13" ht="76.5" customHeight="1">
      <c r="A36" s="200"/>
      <c r="B36" s="200"/>
      <c r="C36" s="272"/>
      <c r="D36" s="9" t="s">
        <v>133</v>
      </c>
      <c r="E36" s="11" t="s">
        <v>140</v>
      </c>
      <c r="F36" s="110">
        <v>0.15</v>
      </c>
      <c r="G36" s="11" t="s">
        <v>141</v>
      </c>
      <c r="H36" s="11" t="s">
        <v>141</v>
      </c>
      <c r="I36" s="11" t="s">
        <v>141</v>
      </c>
      <c r="J36" s="11" t="s">
        <v>141</v>
      </c>
      <c r="K36" s="197"/>
      <c r="L36" s="200"/>
      <c r="M36" s="128">
        <v>1</v>
      </c>
    </row>
    <row r="37" spans="1:13" ht="76.5" customHeight="1">
      <c r="A37" s="201"/>
      <c r="B37" s="201"/>
      <c r="C37" s="273"/>
      <c r="D37" s="9" t="s">
        <v>187</v>
      </c>
      <c r="E37" s="114" t="s">
        <v>149</v>
      </c>
      <c r="F37" s="110">
        <v>0.15</v>
      </c>
      <c r="G37" s="11" t="s">
        <v>141</v>
      </c>
      <c r="H37" s="11" t="s">
        <v>141</v>
      </c>
      <c r="I37" s="11" t="s">
        <v>141</v>
      </c>
      <c r="J37" s="11" t="s">
        <v>141</v>
      </c>
      <c r="K37" s="198"/>
      <c r="L37" s="201"/>
      <c r="M37" s="128">
        <v>1</v>
      </c>
    </row>
    <row r="38" spans="1:13" ht="75" customHeight="1">
      <c r="A38" s="114" t="s">
        <v>183</v>
      </c>
      <c r="B38" s="114" t="s">
        <v>63</v>
      </c>
      <c r="C38" s="115">
        <v>43830</v>
      </c>
      <c r="D38" s="9" t="s">
        <v>184</v>
      </c>
      <c r="E38" s="114" t="s">
        <v>149</v>
      </c>
      <c r="F38" s="110">
        <v>1</v>
      </c>
      <c r="G38" s="11"/>
      <c r="H38" s="11"/>
      <c r="I38" s="11"/>
      <c r="J38" s="11" t="s">
        <v>141</v>
      </c>
      <c r="K38" s="120">
        <v>2000000</v>
      </c>
      <c r="L38" s="114" t="s">
        <v>210</v>
      </c>
      <c r="M38" s="182">
        <v>1</v>
      </c>
    </row>
    <row r="39" spans="1:13" ht="76.5" customHeight="1">
      <c r="A39" s="274" t="s">
        <v>186</v>
      </c>
      <c r="B39" s="274" t="s">
        <v>195</v>
      </c>
      <c r="C39" s="275">
        <v>43830</v>
      </c>
      <c r="D39" s="9" t="s">
        <v>231</v>
      </c>
      <c r="E39" s="11" t="s">
        <v>149</v>
      </c>
      <c r="F39" s="110">
        <v>0.5</v>
      </c>
      <c r="G39" s="11" t="s">
        <v>141</v>
      </c>
      <c r="H39" s="11"/>
      <c r="I39" s="11"/>
      <c r="J39" s="11"/>
      <c r="K39" s="196">
        <v>6300000</v>
      </c>
      <c r="L39" s="199" t="s">
        <v>210</v>
      </c>
      <c r="M39" s="128">
        <v>1</v>
      </c>
    </row>
    <row r="40" spans="1:13" ht="69" customHeight="1">
      <c r="A40" s="274"/>
      <c r="B40" s="274"/>
      <c r="C40" s="275"/>
      <c r="D40" s="9" t="s">
        <v>188</v>
      </c>
      <c r="E40" s="11" t="s">
        <v>243</v>
      </c>
      <c r="F40" s="110">
        <v>0.5</v>
      </c>
      <c r="G40" s="11" t="s">
        <v>141</v>
      </c>
      <c r="H40" s="11" t="s">
        <v>141</v>
      </c>
      <c r="I40" s="11" t="s">
        <v>141</v>
      </c>
      <c r="J40" s="11" t="s">
        <v>141</v>
      </c>
      <c r="K40" s="198"/>
      <c r="L40" s="201"/>
      <c r="M40" s="128">
        <v>1</v>
      </c>
    </row>
    <row r="41" spans="1:13" ht="67.5" customHeight="1">
      <c r="A41" s="274" t="s">
        <v>190</v>
      </c>
      <c r="B41" s="199" t="s">
        <v>63</v>
      </c>
      <c r="C41" s="275">
        <v>43830</v>
      </c>
      <c r="D41" s="9" t="s">
        <v>189</v>
      </c>
      <c r="E41" s="274" t="s">
        <v>149</v>
      </c>
      <c r="F41" s="110">
        <v>0.2</v>
      </c>
      <c r="G41" s="11"/>
      <c r="H41" s="11" t="s">
        <v>141</v>
      </c>
      <c r="I41" s="11"/>
      <c r="J41" s="11"/>
      <c r="K41" s="196">
        <v>8000000</v>
      </c>
      <c r="L41" s="199" t="s">
        <v>210</v>
      </c>
      <c r="M41" s="128">
        <v>1</v>
      </c>
    </row>
    <row r="42" spans="1:13" ht="57.75" customHeight="1">
      <c r="A42" s="274"/>
      <c r="B42" s="200"/>
      <c r="C42" s="275"/>
      <c r="D42" s="9" t="s">
        <v>233</v>
      </c>
      <c r="E42" s="274"/>
      <c r="F42" s="110">
        <v>0.15</v>
      </c>
      <c r="G42" s="11" t="s">
        <v>141</v>
      </c>
      <c r="H42" s="11"/>
      <c r="I42" s="11"/>
      <c r="J42" s="132"/>
      <c r="K42" s="197"/>
      <c r="L42" s="200"/>
      <c r="M42" s="128">
        <v>1</v>
      </c>
    </row>
    <row r="43" spans="1:13" ht="168" customHeight="1">
      <c r="A43" s="274"/>
      <c r="B43" s="200"/>
      <c r="C43" s="275"/>
      <c r="D43" s="9" t="s">
        <v>232</v>
      </c>
      <c r="E43" s="11" t="s">
        <v>149</v>
      </c>
      <c r="F43" s="126">
        <v>0.15</v>
      </c>
      <c r="G43" s="109" t="s">
        <v>141</v>
      </c>
      <c r="H43" s="109"/>
      <c r="I43" s="109"/>
      <c r="J43" s="109"/>
      <c r="K43" s="197"/>
      <c r="L43" s="200"/>
      <c r="M43" s="128">
        <v>1</v>
      </c>
    </row>
    <row r="44" spans="1:13" ht="103.5" customHeight="1">
      <c r="A44" s="274"/>
      <c r="B44" s="200"/>
      <c r="C44" s="275"/>
      <c r="D44" s="10" t="s">
        <v>191</v>
      </c>
      <c r="E44" s="11" t="s">
        <v>197</v>
      </c>
      <c r="F44" s="112">
        <v>0.2</v>
      </c>
      <c r="G44" s="109"/>
      <c r="H44" s="109" t="s">
        <v>141</v>
      </c>
      <c r="I44" s="109"/>
      <c r="J44" s="109" t="s">
        <v>141</v>
      </c>
      <c r="K44" s="197"/>
      <c r="L44" s="200"/>
      <c r="M44" s="128">
        <v>1</v>
      </c>
    </row>
    <row r="45" spans="1:13" ht="231" customHeight="1">
      <c r="A45" s="274"/>
      <c r="B45" s="200"/>
      <c r="C45" s="135">
        <v>43830</v>
      </c>
      <c r="D45" s="10" t="s">
        <v>192</v>
      </c>
      <c r="E45" s="11" t="s">
        <v>149</v>
      </c>
      <c r="F45" s="112">
        <v>0.1</v>
      </c>
      <c r="G45" s="132"/>
      <c r="H45" s="133"/>
      <c r="I45" s="133"/>
      <c r="J45" s="109" t="s">
        <v>141</v>
      </c>
      <c r="K45" s="197"/>
      <c r="L45" s="200"/>
      <c r="M45" s="128">
        <v>1</v>
      </c>
    </row>
    <row r="46" spans="1:13" ht="108.75" customHeight="1">
      <c r="A46" s="274"/>
      <c r="B46" s="201"/>
      <c r="C46" s="119">
        <v>43830</v>
      </c>
      <c r="D46" s="10" t="s">
        <v>198</v>
      </c>
      <c r="E46" s="11" t="s">
        <v>241</v>
      </c>
      <c r="F46" s="110">
        <v>0.05</v>
      </c>
      <c r="G46" s="132"/>
      <c r="H46" s="132"/>
      <c r="I46" s="132"/>
      <c r="J46" s="11" t="s">
        <v>141</v>
      </c>
      <c r="K46" s="198"/>
      <c r="L46" s="201"/>
      <c r="M46" s="128">
        <v>1</v>
      </c>
    </row>
    <row r="47" spans="1:13" ht="38.25">
      <c r="A47" s="274"/>
      <c r="B47" s="15" t="s">
        <v>196</v>
      </c>
      <c r="C47" s="127">
        <v>43830</v>
      </c>
      <c r="D47" s="10" t="s">
        <v>216</v>
      </c>
      <c r="E47" s="15" t="s">
        <v>145</v>
      </c>
      <c r="F47" s="128">
        <v>0.15</v>
      </c>
      <c r="G47" s="11" t="s">
        <v>141</v>
      </c>
      <c r="H47" s="11" t="s">
        <v>141</v>
      </c>
      <c r="I47" s="11" t="s">
        <v>141</v>
      </c>
      <c r="J47" s="11" t="s">
        <v>214</v>
      </c>
      <c r="K47" s="121">
        <v>5000000</v>
      </c>
      <c r="L47" s="117" t="s">
        <v>210</v>
      </c>
      <c r="M47" s="128">
        <v>1</v>
      </c>
    </row>
    <row r="48" spans="1:13" ht="41.25" customHeight="1">
      <c r="A48" s="35"/>
      <c r="B48" s="129"/>
      <c r="C48" s="129"/>
      <c r="D48" s="130"/>
      <c r="E48" s="129"/>
      <c r="F48" s="131"/>
      <c r="G48" s="35"/>
      <c r="H48" s="35"/>
      <c r="I48" s="35"/>
      <c r="J48" s="35"/>
      <c r="K48" s="74"/>
      <c r="L48" s="169" t="s">
        <v>573</v>
      </c>
      <c r="M48" s="170">
        <f>AVERAGE(M31:M47)</f>
        <v>1</v>
      </c>
    </row>
    <row r="49" spans="1:13" ht="12.75">
      <c r="A49" s="35"/>
      <c r="B49" s="37"/>
      <c r="C49" s="39"/>
      <c r="D49" s="38"/>
      <c r="E49" s="35"/>
      <c r="F49" s="91"/>
      <c r="G49" s="35"/>
      <c r="H49" s="35"/>
      <c r="I49" s="35"/>
      <c r="J49" s="35"/>
      <c r="K49" s="74"/>
      <c r="L49" s="74"/>
      <c r="M49" s="91"/>
    </row>
    <row r="50" spans="1:13" ht="17.25" customHeight="1">
      <c r="A50" s="191" t="s">
        <v>128</v>
      </c>
      <c r="B50" s="192"/>
      <c r="C50" s="221" t="s">
        <v>205</v>
      </c>
      <c r="D50" s="222"/>
      <c r="E50" s="222"/>
      <c r="F50" s="222"/>
      <c r="G50" s="222"/>
      <c r="H50" s="222"/>
      <c r="I50" s="222"/>
      <c r="J50" s="222"/>
      <c r="K50" s="222"/>
      <c r="L50" s="222"/>
      <c r="M50" s="180"/>
    </row>
    <row r="51" spans="1:15" s="50" customFormat="1" ht="38.25">
      <c r="A51" s="239" t="s">
        <v>0</v>
      </c>
      <c r="B51" s="28" t="s">
        <v>2</v>
      </c>
      <c r="C51" s="28" t="s">
        <v>3</v>
      </c>
      <c r="D51" s="31" t="s">
        <v>1</v>
      </c>
      <c r="E51" s="32" t="s">
        <v>2</v>
      </c>
      <c r="F51" s="88" t="s">
        <v>122</v>
      </c>
      <c r="G51" s="223" t="s">
        <v>117</v>
      </c>
      <c r="H51" s="224"/>
      <c r="I51" s="224"/>
      <c r="J51" s="224"/>
      <c r="K51" s="72" t="s">
        <v>17</v>
      </c>
      <c r="L51" s="217" t="s">
        <v>116</v>
      </c>
      <c r="M51" s="207" t="s">
        <v>580</v>
      </c>
      <c r="N51" s="77"/>
      <c r="O51" s="77"/>
    </row>
    <row r="52" spans="1:15" s="50" customFormat="1" ht="25.5">
      <c r="A52" s="240"/>
      <c r="B52" s="30" t="s">
        <v>9</v>
      </c>
      <c r="C52" s="29" t="s">
        <v>8</v>
      </c>
      <c r="D52" s="47" t="s">
        <v>6</v>
      </c>
      <c r="E52" s="33" t="s">
        <v>7</v>
      </c>
      <c r="F52" s="89"/>
      <c r="G52" s="33" t="s">
        <v>118</v>
      </c>
      <c r="H52" s="33" t="s">
        <v>119</v>
      </c>
      <c r="I52" s="33" t="s">
        <v>120</v>
      </c>
      <c r="J52" s="33" t="s">
        <v>121</v>
      </c>
      <c r="K52" s="73" t="s">
        <v>18</v>
      </c>
      <c r="L52" s="218"/>
      <c r="M52" s="208"/>
      <c r="N52" s="77"/>
      <c r="O52" s="77"/>
    </row>
    <row r="53" spans="1:13" ht="90.75" customHeight="1">
      <c r="A53" s="202" t="s">
        <v>167</v>
      </c>
      <c r="B53" s="202" t="s">
        <v>169</v>
      </c>
      <c r="C53" s="205">
        <v>43830</v>
      </c>
      <c r="D53" s="10" t="s">
        <v>593</v>
      </c>
      <c r="E53" s="40" t="s">
        <v>149</v>
      </c>
      <c r="F53" s="92">
        <v>0.4</v>
      </c>
      <c r="G53" s="40"/>
      <c r="H53" s="40"/>
      <c r="I53" s="40"/>
      <c r="J53" s="134" t="s">
        <v>141</v>
      </c>
      <c r="K53" s="193">
        <v>30000000</v>
      </c>
      <c r="L53" s="203" t="s">
        <v>210</v>
      </c>
      <c r="M53" s="128">
        <v>1</v>
      </c>
    </row>
    <row r="54" spans="1:13" ht="84" customHeight="1">
      <c r="A54" s="202"/>
      <c r="B54" s="202"/>
      <c r="C54" s="202"/>
      <c r="D54" s="17" t="s">
        <v>200</v>
      </c>
      <c r="E54" s="40" t="s">
        <v>215</v>
      </c>
      <c r="F54" s="92">
        <v>0.6</v>
      </c>
      <c r="G54" s="40"/>
      <c r="H54" s="40" t="s">
        <v>141</v>
      </c>
      <c r="I54" s="40"/>
      <c r="J54" s="40" t="s">
        <v>141</v>
      </c>
      <c r="K54" s="195"/>
      <c r="L54" s="204"/>
      <c r="M54" s="128">
        <v>1</v>
      </c>
    </row>
    <row r="55" spans="1:13" ht="64.5" customHeight="1">
      <c r="A55" s="203" t="s">
        <v>171</v>
      </c>
      <c r="B55" s="203" t="s">
        <v>173</v>
      </c>
      <c r="C55" s="219">
        <v>43830</v>
      </c>
      <c r="D55" s="17" t="s">
        <v>223</v>
      </c>
      <c r="E55" s="40" t="s">
        <v>170</v>
      </c>
      <c r="F55" s="92">
        <v>0.35</v>
      </c>
      <c r="G55" s="40"/>
      <c r="H55" s="40"/>
      <c r="I55" s="40"/>
      <c r="J55" s="40" t="s">
        <v>141</v>
      </c>
      <c r="K55" s="193">
        <v>10000000</v>
      </c>
      <c r="L55" s="203" t="s">
        <v>210</v>
      </c>
      <c r="M55" s="128">
        <v>0.14</v>
      </c>
    </row>
    <row r="56" spans="1:13" ht="69.75" customHeight="1">
      <c r="A56" s="206"/>
      <c r="B56" s="206"/>
      <c r="C56" s="220"/>
      <c r="D56" s="17" t="s">
        <v>570</v>
      </c>
      <c r="E56" s="40" t="s">
        <v>174</v>
      </c>
      <c r="F56" s="92">
        <v>0.35</v>
      </c>
      <c r="G56" s="40" t="s">
        <v>141</v>
      </c>
      <c r="H56" s="40" t="s">
        <v>141</v>
      </c>
      <c r="I56" s="40" t="s">
        <v>141</v>
      </c>
      <c r="J56" s="40" t="s">
        <v>141</v>
      </c>
      <c r="K56" s="194"/>
      <c r="L56" s="206"/>
      <c r="M56" s="128">
        <v>1</v>
      </c>
    </row>
    <row r="57" spans="1:13" ht="63.75" customHeight="1">
      <c r="A57" s="206"/>
      <c r="B57" s="206"/>
      <c r="C57" s="220"/>
      <c r="D57" s="17" t="s">
        <v>221</v>
      </c>
      <c r="E57" s="40" t="s">
        <v>157</v>
      </c>
      <c r="F57" s="92">
        <v>0.3</v>
      </c>
      <c r="G57" s="40" t="s">
        <v>141</v>
      </c>
      <c r="H57" s="40" t="s">
        <v>141</v>
      </c>
      <c r="I57" s="40" t="s">
        <v>141</v>
      </c>
      <c r="J57" s="40" t="s">
        <v>141</v>
      </c>
      <c r="K57" s="194"/>
      <c r="L57" s="206"/>
      <c r="M57" s="128">
        <v>1</v>
      </c>
    </row>
    <row r="58" spans="1:13" ht="51">
      <c r="A58" s="202" t="s">
        <v>172</v>
      </c>
      <c r="B58" s="202" t="s">
        <v>175</v>
      </c>
      <c r="C58" s="205">
        <v>43830</v>
      </c>
      <c r="D58" s="17" t="s">
        <v>229</v>
      </c>
      <c r="E58" s="40" t="s">
        <v>175</v>
      </c>
      <c r="F58" s="92">
        <v>0.4</v>
      </c>
      <c r="G58" s="40" t="s">
        <v>141</v>
      </c>
      <c r="H58" s="40"/>
      <c r="I58" s="40"/>
      <c r="J58" s="40"/>
      <c r="K58" s="193">
        <v>12500000</v>
      </c>
      <c r="L58" s="209" t="s">
        <v>210</v>
      </c>
      <c r="M58" s="128">
        <v>1</v>
      </c>
    </row>
    <row r="59" spans="1:13" ht="38.25">
      <c r="A59" s="202"/>
      <c r="B59" s="202"/>
      <c r="C59" s="202"/>
      <c r="D59" s="17" t="s">
        <v>217</v>
      </c>
      <c r="E59" s="40" t="s">
        <v>175</v>
      </c>
      <c r="F59" s="92">
        <v>0.3</v>
      </c>
      <c r="G59" s="40"/>
      <c r="H59" s="40" t="s">
        <v>141</v>
      </c>
      <c r="I59" s="40"/>
      <c r="J59" s="40"/>
      <c r="K59" s="194"/>
      <c r="L59" s="210"/>
      <c r="M59" s="128">
        <v>1</v>
      </c>
    </row>
    <row r="60" spans="1:13" ht="38.25">
      <c r="A60" s="202"/>
      <c r="B60" s="202"/>
      <c r="C60" s="202"/>
      <c r="D60" s="17" t="s">
        <v>201</v>
      </c>
      <c r="E60" s="40" t="s">
        <v>175</v>
      </c>
      <c r="F60" s="92">
        <v>0.3</v>
      </c>
      <c r="G60" s="40"/>
      <c r="H60" s="40" t="s">
        <v>141</v>
      </c>
      <c r="I60" s="40" t="s">
        <v>141</v>
      </c>
      <c r="J60" s="40" t="s">
        <v>141</v>
      </c>
      <c r="K60" s="195"/>
      <c r="L60" s="211"/>
      <c r="M60" s="128">
        <v>1</v>
      </c>
    </row>
    <row r="61" spans="1:13" ht="78.75" customHeight="1">
      <c r="A61" s="202" t="s">
        <v>176</v>
      </c>
      <c r="B61" s="202" t="s">
        <v>177</v>
      </c>
      <c r="C61" s="205">
        <v>43830</v>
      </c>
      <c r="D61" s="17" t="s">
        <v>218</v>
      </c>
      <c r="E61" s="40" t="s">
        <v>178</v>
      </c>
      <c r="F61" s="92">
        <v>0.2</v>
      </c>
      <c r="G61" s="40" t="s">
        <v>141</v>
      </c>
      <c r="H61" s="40" t="s">
        <v>141</v>
      </c>
      <c r="I61" s="40" t="s">
        <v>141</v>
      </c>
      <c r="J61" s="40" t="s">
        <v>141</v>
      </c>
      <c r="K61" s="193">
        <v>8000000</v>
      </c>
      <c r="L61" s="203" t="s">
        <v>210</v>
      </c>
      <c r="M61" s="128">
        <v>1</v>
      </c>
    </row>
    <row r="62" spans="1:13" ht="77.25" customHeight="1">
      <c r="A62" s="202"/>
      <c r="B62" s="202"/>
      <c r="C62" s="205"/>
      <c r="D62" s="10" t="s">
        <v>219</v>
      </c>
      <c r="E62" s="40" t="s">
        <v>178</v>
      </c>
      <c r="F62" s="92">
        <v>0.2</v>
      </c>
      <c r="G62" s="40" t="s">
        <v>141</v>
      </c>
      <c r="H62" s="40" t="s">
        <v>141</v>
      </c>
      <c r="I62" s="40" t="s">
        <v>141</v>
      </c>
      <c r="J62" s="40" t="s">
        <v>141</v>
      </c>
      <c r="K62" s="194"/>
      <c r="L62" s="206"/>
      <c r="M62" s="128">
        <v>1</v>
      </c>
    </row>
    <row r="63" spans="1:13" ht="54.75" customHeight="1">
      <c r="A63" s="202"/>
      <c r="B63" s="202"/>
      <c r="C63" s="205"/>
      <c r="D63" s="17" t="s">
        <v>220</v>
      </c>
      <c r="E63" s="40" t="s">
        <v>178</v>
      </c>
      <c r="F63" s="92">
        <v>0.3</v>
      </c>
      <c r="G63" s="40"/>
      <c r="H63" s="40"/>
      <c r="I63" s="40"/>
      <c r="J63" s="40" t="s">
        <v>141</v>
      </c>
      <c r="K63" s="194"/>
      <c r="L63" s="206"/>
      <c r="M63" s="128">
        <v>1</v>
      </c>
    </row>
    <row r="64" spans="1:13" ht="102" customHeight="1">
      <c r="A64" s="202"/>
      <c r="B64" s="202"/>
      <c r="C64" s="205"/>
      <c r="D64" s="17" t="s">
        <v>234</v>
      </c>
      <c r="E64" s="40" t="s">
        <v>178</v>
      </c>
      <c r="F64" s="92">
        <v>0.3</v>
      </c>
      <c r="G64" s="40"/>
      <c r="H64" s="40"/>
      <c r="I64" s="40"/>
      <c r="J64" s="40" t="s">
        <v>141</v>
      </c>
      <c r="K64" s="195"/>
      <c r="L64" s="204"/>
      <c r="M64" s="128">
        <v>1</v>
      </c>
    </row>
    <row r="65" spans="1:13" ht="57.75" customHeight="1">
      <c r="A65" s="203" t="s">
        <v>179</v>
      </c>
      <c r="B65" s="40" t="s">
        <v>181</v>
      </c>
      <c r="C65" s="219">
        <v>43830</v>
      </c>
      <c r="D65" s="17" t="s">
        <v>581</v>
      </c>
      <c r="E65" s="11" t="s">
        <v>168</v>
      </c>
      <c r="F65" s="92">
        <v>0.5</v>
      </c>
      <c r="G65" s="40"/>
      <c r="H65" s="40"/>
      <c r="I65" s="40"/>
      <c r="J65" s="40" t="s">
        <v>141</v>
      </c>
      <c r="K65" s="194"/>
      <c r="L65" s="214" t="s">
        <v>210</v>
      </c>
      <c r="M65" s="128">
        <v>1</v>
      </c>
    </row>
    <row r="66" spans="1:13" ht="81" customHeight="1">
      <c r="A66" s="204"/>
      <c r="B66" s="40" t="s">
        <v>149</v>
      </c>
      <c r="C66" s="225"/>
      <c r="D66" s="17" t="s">
        <v>180</v>
      </c>
      <c r="E66" s="40" t="s">
        <v>149</v>
      </c>
      <c r="F66" s="92">
        <v>0.5</v>
      </c>
      <c r="G66" s="40" t="s">
        <v>141</v>
      </c>
      <c r="H66" s="40" t="s">
        <v>141</v>
      </c>
      <c r="I66" s="40" t="s">
        <v>141</v>
      </c>
      <c r="J66" s="40" t="s">
        <v>141</v>
      </c>
      <c r="K66" s="194"/>
      <c r="L66" s="215"/>
      <c r="M66" s="128">
        <v>1</v>
      </c>
    </row>
    <row r="67" spans="1:13" ht="71.25" customHeight="1">
      <c r="A67" s="15" t="s">
        <v>571</v>
      </c>
      <c r="B67" s="15" t="s">
        <v>182</v>
      </c>
      <c r="C67" s="127">
        <v>43830</v>
      </c>
      <c r="D67" s="10" t="s">
        <v>592</v>
      </c>
      <c r="E67" s="15" t="s">
        <v>557</v>
      </c>
      <c r="F67" s="128">
        <v>1</v>
      </c>
      <c r="G67" s="11"/>
      <c r="H67" s="11"/>
      <c r="I67" s="11" t="s">
        <v>141</v>
      </c>
      <c r="J67" s="11"/>
      <c r="K67" s="121">
        <v>2000000</v>
      </c>
      <c r="L67" s="216"/>
      <c r="M67" s="128">
        <v>1</v>
      </c>
    </row>
    <row r="68" spans="1:13" ht="36.75" customHeight="1">
      <c r="A68" s="81"/>
      <c r="B68" s="81"/>
      <c r="C68" s="83"/>
      <c r="D68" s="84"/>
      <c r="E68" s="81"/>
      <c r="F68" s="90"/>
      <c r="G68" s="81"/>
      <c r="H68" s="81"/>
      <c r="I68" s="81"/>
      <c r="J68" s="81"/>
      <c r="K68" s="85"/>
      <c r="L68" s="169" t="s">
        <v>573</v>
      </c>
      <c r="M68" s="170">
        <f>AVERAGE(M53:M67)</f>
        <v>0.9426666666666667</v>
      </c>
    </row>
    <row r="69" spans="1:13" ht="12.75">
      <c r="A69" s="43"/>
      <c r="B69" s="44"/>
      <c r="C69" s="45"/>
      <c r="D69" s="46"/>
      <c r="E69" s="43"/>
      <c r="F69" s="93"/>
      <c r="G69" s="43"/>
      <c r="H69" s="43"/>
      <c r="I69" s="43"/>
      <c r="J69" s="43"/>
      <c r="K69" s="75"/>
      <c r="L69" s="75"/>
      <c r="M69" s="168"/>
    </row>
    <row r="70" spans="1:13" ht="18" customHeight="1">
      <c r="A70" s="191" t="s">
        <v>129</v>
      </c>
      <c r="B70" s="192"/>
      <c r="C70" s="221" t="s">
        <v>206</v>
      </c>
      <c r="D70" s="222"/>
      <c r="E70" s="222"/>
      <c r="F70" s="222"/>
      <c r="G70" s="222"/>
      <c r="H70" s="222"/>
      <c r="I70" s="222"/>
      <c r="J70" s="222"/>
      <c r="K70" s="222"/>
      <c r="L70" s="222"/>
      <c r="M70" s="167"/>
    </row>
    <row r="71" spans="1:15" s="50" customFormat="1" ht="38.25">
      <c r="A71" s="239" t="s">
        <v>0</v>
      </c>
      <c r="B71" s="28" t="s">
        <v>2</v>
      </c>
      <c r="C71" s="28" t="s">
        <v>3</v>
      </c>
      <c r="D71" s="31" t="s">
        <v>1</v>
      </c>
      <c r="E71" s="32" t="s">
        <v>2</v>
      </c>
      <c r="F71" s="88" t="s">
        <v>122</v>
      </c>
      <c r="G71" s="223" t="s">
        <v>117</v>
      </c>
      <c r="H71" s="224"/>
      <c r="I71" s="224"/>
      <c r="J71" s="224"/>
      <c r="K71" s="72" t="s">
        <v>17</v>
      </c>
      <c r="L71" s="217" t="s">
        <v>116</v>
      </c>
      <c r="M71" s="207" t="s">
        <v>580</v>
      </c>
      <c r="N71" s="77"/>
      <c r="O71" s="77"/>
    </row>
    <row r="72" spans="1:15" s="50" customFormat="1" ht="25.5">
      <c r="A72" s="240"/>
      <c r="B72" s="30" t="s">
        <v>9</v>
      </c>
      <c r="C72" s="29" t="s">
        <v>8</v>
      </c>
      <c r="D72" s="47" t="s">
        <v>6</v>
      </c>
      <c r="E72" s="33" t="s">
        <v>7</v>
      </c>
      <c r="F72" s="89"/>
      <c r="G72" s="33" t="s">
        <v>118</v>
      </c>
      <c r="H72" s="33" t="s">
        <v>119</v>
      </c>
      <c r="I72" s="33" t="s">
        <v>120</v>
      </c>
      <c r="J72" s="33" t="s">
        <v>121</v>
      </c>
      <c r="K72" s="73" t="s">
        <v>18</v>
      </c>
      <c r="L72" s="218"/>
      <c r="M72" s="208"/>
      <c r="N72" s="77"/>
      <c r="O72" s="77"/>
    </row>
    <row r="73" spans="1:13" ht="61.5" customHeight="1">
      <c r="A73" s="202" t="s">
        <v>151</v>
      </c>
      <c r="B73" s="202" t="s">
        <v>148</v>
      </c>
      <c r="C73" s="205">
        <v>43830</v>
      </c>
      <c r="D73" s="17" t="s">
        <v>150</v>
      </c>
      <c r="E73" s="15" t="s">
        <v>149</v>
      </c>
      <c r="F73" s="92">
        <v>0.2</v>
      </c>
      <c r="G73" s="40" t="s">
        <v>141</v>
      </c>
      <c r="H73" s="40" t="s">
        <v>141</v>
      </c>
      <c r="I73" s="40" t="s">
        <v>141</v>
      </c>
      <c r="J73" s="40" t="s">
        <v>141</v>
      </c>
      <c r="K73" s="193">
        <v>6000000</v>
      </c>
      <c r="L73" s="203" t="s">
        <v>210</v>
      </c>
      <c r="M73" s="128">
        <v>1</v>
      </c>
    </row>
    <row r="74" spans="1:13" ht="48" customHeight="1">
      <c r="A74" s="202"/>
      <c r="B74" s="202"/>
      <c r="C74" s="202"/>
      <c r="D74" s="17" t="s">
        <v>568</v>
      </c>
      <c r="E74" s="15" t="s">
        <v>149</v>
      </c>
      <c r="F74" s="92">
        <v>0.3</v>
      </c>
      <c r="G74" s="40" t="s">
        <v>141</v>
      </c>
      <c r="H74" s="40" t="s">
        <v>141</v>
      </c>
      <c r="I74" s="40" t="s">
        <v>141</v>
      </c>
      <c r="J74" s="40" t="s">
        <v>141</v>
      </c>
      <c r="K74" s="194"/>
      <c r="L74" s="206"/>
      <c r="M74" s="128">
        <v>1</v>
      </c>
    </row>
    <row r="75" spans="1:13" ht="54.75" customHeight="1">
      <c r="A75" s="202"/>
      <c r="B75" s="202"/>
      <c r="C75" s="202"/>
      <c r="D75" s="17" t="s">
        <v>235</v>
      </c>
      <c r="E75" s="15" t="s">
        <v>149</v>
      </c>
      <c r="F75" s="92">
        <v>0.2</v>
      </c>
      <c r="G75" s="40" t="s">
        <v>141</v>
      </c>
      <c r="H75" s="40" t="s">
        <v>141</v>
      </c>
      <c r="I75" s="40" t="s">
        <v>141</v>
      </c>
      <c r="J75" s="40" t="s">
        <v>141</v>
      </c>
      <c r="K75" s="194"/>
      <c r="L75" s="206"/>
      <c r="M75" s="128">
        <v>1</v>
      </c>
    </row>
    <row r="76" spans="1:13" ht="82.5" customHeight="1">
      <c r="A76" s="202"/>
      <c r="B76" s="202"/>
      <c r="C76" s="202"/>
      <c r="D76" s="17" t="s">
        <v>236</v>
      </c>
      <c r="E76" s="15" t="s">
        <v>149</v>
      </c>
      <c r="F76" s="92">
        <v>0.3</v>
      </c>
      <c r="G76" s="40"/>
      <c r="H76" s="40" t="s">
        <v>141</v>
      </c>
      <c r="I76" s="40" t="s">
        <v>141</v>
      </c>
      <c r="J76" s="40" t="s">
        <v>141</v>
      </c>
      <c r="K76" s="195"/>
      <c r="L76" s="204"/>
      <c r="M76" s="128">
        <v>1</v>
      </c>
    </row>
    <row r="77" spans="1:13" ht="46.5" customHeight="1">
      <c r="A77" s="203" t="s">
        <v>152</v>
      </c>
      <c r="B77" s="203" t="s">
        <v>161</v>
      </c>
      <c r="C77" s="219">
        <v>43830</v>
      </c>
      <c r="D77" s="111" t="s">
        <v>572</v>
      </c>
      <c r="E77" s="15" t="s">
        <v>149</v>
      </c>
      <c r="F77" s="112">
        <v>0.1</v>
      </c>
      <c r="G77" s="40" t="s">
        <v>141</v>
      </c>
      <c r="H77" s="40" t="s">
        <v>141</v>
      </c>
      <c r="I77" s="40" t="s">
        <v>141</v>
      </c>
      <c r="J77" s="40" t="s">
        <v>141</v>
      </c>
      <c r="K77" s="193">
        <v>8000000</v>
      </c>
      <c r="L77" s="203" t="s">
        <v>210</v>
      </c>
      <c r="M77" s="128">
        <v>1</v>
      </c>
    </row>
    <row r="78" spans="1:13" ht="63.75" customHeight="1">
      <c r="A78" s="206"/>
      <c r="B78" s="206"/>
      <c r="C78" s="220"/>
      <c r="D78" s="17" t="s">
        <v>153</v>
      </c>
      <c r="E78" s="40" t="s">
        <v>154</v>
      </c>
      <c r="F78" s="92">
        <v>0.15</v>
      </c>
      <c r="G78" s="40" t="s">
        <v>141</v>
      </c>
      <c r="H78" s="40" t="s">
        <v>141</v>
      </c>
      <c r="I78" s="40" t="s">
        <v>141</v>
      </c>
      <c r="J78" s="40" t="s">
        <v>141</v>
      </c>
      <c r="K78" s="194"/>
      <c r="L78" s="206"/>
      <c r="M78" s="128">
        <v>1</v>
      </c>
    </row>
    <row r="79" spans="1:13" ht="60" customHeight="1">
      <c r="A79" s="206"/>
      <c r="B79" s="206"/>
      <c r="C79" s="220"/>
      <c r="D79" s="17" t="s">
        <v>155</v>
      </c>
      <c r="E79" s="40" t="s">
        <v>154</v>
      </c>
      <c r="F79" s="92">
        <v>0.2</v>
      </c>
      <c r="G79" s="40" t="s">
        <v>141</v>
      </c>
      <c r="H79" s="40" t="s">
        <v>141</v>
      </c>
      <c r="I79" s="40" t="s">
        <v>141</v>
      </c>
      <c r="J79" s="40" t="s">
        <v>141</v>
      </c>
      <c r="K79" s="194"/>
      <c r="L79" s="206"/>
      <c r="M79" s="128">
        <v>1</v>
      </c>
    </row>
    <row r="80" spans="1:13" ht="48" customHeight="1">
      <c r="A80" s="206"/>
      <c r="B80" s="206"/>
      <c r="C80" s="220"/>
      <c r="D80" s="17" t="s">
        <v>156</v>
      </c>
      <c r="E80" s="40" t="s">
        <v>157</v>
      </c>
      <c r="F80" s="92">
        <v>0.05</v>
      </c>
      <c r="G80" s="40" t="s">
        <v>141</v>
      </c>
      <c r="H80" s="40" t="s">
        <v>141</v>
      </c>
      <c r="I80" s="40" t="s">
        <v>141</v>
      </c>
      <c r="J80" s="40" t="s">
        <v>141</v>
      </c>
      <c r="K80" s="194"/>
      <c r="L80" s="206"/>
      <c r="M80" s="128">
        <v>1</v>
      </c>
    </row>
    <row r="81" spans="1:13" ht="38.25">
      <c r="A81" s="206"/>
      <c r="B81" s="206"/>
      <c r="C81" s="220"/>
      <c r="D81" s="10" t="s">
        <v>224</v>
      </c>
      <c r="E81" s="15" t="s">
        <v>225</v>
      </c>
      <c r="F81" s="92">
        <v>0.3</v>
      </c>
      <c r="G81" s="40"/>
      <c r="H81" s="40"/>
      <c r="I81" s="15" t="s">
        <v>141</v>
      </c>
      <c r="J81" s="40" t="s">
        <v>141</v>
      </c>
      <c r="K81" s="194"/>
      <c r="L81" s="206"/>
      <c r="M81" s="128">
        <v>1</v>
      </c>
    </row>
    <row r="82" spans="1:13" ht="47.25" customHeight="1">
      <c r="A82" s="204"/>
      <c r="B82" s="204"/>
      <c r="C82" s="225"/>
      <c r="D82" s="17" t="s">
        <v>160</v>
      </c>
      <c r="E82" s="40" t="s">
        <v>159</v>
      </c>
      <c r="F82" s="92">
        <v>0.2</v>
      </c>
      <c r="G82" s="134"/>
      <c r="H82" s="40"/>
      <c r="I82" s="15" t="s">
        <v>141</v>
      </c>
      <c r="J82" s="40"/>
      <c r="K82" s="195"/>
      <c r="L82" s="204"/>
      <c r="M82" s="128">
        <v>1</v>
      </c>
    </row>
    <row r="83" spans="1:13" ht="92.25" customHeight="1">
      <c r="A83" s="203" t="s">
        <v>202</v>
      </c>
      <c r="B83" s="40" t="s">
        <v>158</v>
      </c>
      <c r="C83" s="219">
        <v>43646</v>
      </c>
      <c r="D83" s="9" t="s">
        <v>558</v>
      </c>
      <c r="E83" s="40" t="s">
        <v>158</v>
      </c>
      <c r="F83" s="92">
        <v>0.35</v>
      </c>
      <c r="G83" s="40"/>
      <c r="H83" s="40"/>
      <c r="I83" s="40" t="s">
        <v>141</v>
      </c>
      <c r="J83" s="40"/>
      <c r="K83" s="193">
        <v>6000000</v>
      </c>
      <c r="L83" s="203" t="s">
        <v>210</v>
      </c>
      <c r="M83" s="128">
        <v>1</v>
      </c>
    </row>
    <row r="84" spans="1:13" ht="76.5" customHeight="1">
      <c r="A84" s="206"/>
      <c r="B84" s="40" t="s">
        <v>159</v>
      </c>
      <c r="C84" s="220"/>
      <c r="D84" s="9" t="s">
        <v>162</v>
      </c>
      <c r="E84" s="40" t="s">
        <v>159</v>
      </c>
      <c r="F84" s="92">
        <v>0.35</v>
      </c>
      <c r="G84" s="40"/>
      <c r="H84" s="40"/>
      <c r="I84" s="40"/>
      <c r="J84" s="40" t="s">
        <v>141</v>
      </c>
      <c r="K84" s="194"/>
      <c r="L84" s="206"/>
      <c r="M84" s="128">
        <v>1</v>
      </c>
    </row>
    <row r="85" spans="1:13" ht="86.25" customHeight="1">
      <c r="A85" s="204"/>
      <c r="B85" s="40" t="s">
        <v>164</v>
      </c>
      <c r="C85" s="225"/>
      <c r="D85" s="9" t="s">
        <v>163</v>
      </c>
      <c r="E85" s="40" t="s">
        <v>164</v>
      </c>
      <c r="F85" s="92">
        <v>0.3</v>
      </c>
      <c r="G85" s="40"/>
      <c r="H85" s="40"/>
      <c r="I85" s="40"/>
      <c r="J85" s="40" t="s">
        <v>141</v>
      </c>
      <c r="K85" s="195"/>
      <c r="L85" s="204"/>
      <c r="M85" s="128">
        <v>1</v>
      </c>
    </row>
    <row r="86" spans="1:13" ht="72" customHeight="1">
      <c r="A86" s="202" t="s">
        <v>165</v>
      </c>
      <c r="B86" s="202" t="s">
        <v>157</v>
      </c>
      <c r="C86" s="205">
        <v>43830</v>
      </c>
      <c r="D86" s="10" t="s">
        <v>222</v>
      </c>
      <c r="E86" s="40" t="s">
        <v>157</v>
      </c>
      <c r="F86" s="92">
        <v>0.5</v>
      </c>
      <c r="G86" s="40"/>
      <c r="H86" s="40"/>
      <c r="I86" s="40"/>
      <c r="J86" s="40" t="s">
        <v>141</v>
      </c>
      <c r="K86" s="193">
        <v>5000000</v>
      </c>
      <c r="L86" s="203" t="s">
        <v>210</v>
      </c>
      <c r="M86" s="128">
        <v>1</v>
      </c>
    </row>
    <row r="87" spans="1:13" ht="79.5" customHeight="1">
      <c r="A87" s="202"/>
      <c r="B87" s="202"/>
      <c r="C87" s="205"/>
      <c r="D87" s="10" t="s">
        <v>559</v>
      </c>
      <c r="E87" s="40" t="s">
        <v>157</v>
      </c>
      <c r="F87" s="92">
        <v>0.5</v>
      </c>
      <c r="G87" s="40"/>
      <c r="H87" s="40"/>
      <c r="I87" s="15"/>
      <c r="J87" s="40" t="s">
        <v>141</v>
      </c>
      <c r="K87" s="194"/>
      <c r="L87" s="204"/>
      <c r="M87" s="128">
        <v>1</v>
      </c>
    </row>
    <row r="88" spans="1:13" ht="120.75" customHeight="1">
      <c r="A88" s="40" t="s">
        <v>166</v>
      </c>
      <c r="B88" s="40" t="s">
        <v>164</v>
      </c>
      <c r="C88" s="113">
        <v>43830</v>
      </c>
      <c r="D88" s="10" t="s">
        <v>596</v>
      </c>
      <c r="E88" s="40" t="s">
        <v>149</v>
      </c>
      <c r="F88" s="92">
        <v>1</v>
      </c>
      <c r="G88" s="40"/>
      <c r="H88" s="40"/>
      <c r="I88" s="40"/>
      <c r="J88" s="40" t="s">
        <v>141</v>
      </c>
      <c r="K88" s="124">
        <v>2000000</v>
      </c>
      <c r="L88" s="40" t="s">
        <v>210</v>
      </c>
      <c r="M88" s="128">
        <v>1</v>
      </c>
    </row>
    <row r="89" spans="1:13" ht="27" customHeight="1">
      <c r="A89" s="35"/>
      <c r="B89" s="35"/>
      <c r="C89" s="35"/>
      <c r="D89" s="34"/>
      <c r="E89" s="35"/>
      <c r="F89" s="91"/>
      <c r="G89" s="35"/>
      <c r="H89" s="35"/>
      <c r="I89" s="35"/>
      <c r="J89" s="35"/>
      <c r="K89" s="74"/>
      <c r="L89" s="169" t="s">
        <v>573</v>
      </c>
      <c r="M89" s="170">
        <f>AVERAGE(M73:M88)</f>
        <v>1</v>
      </c>
    </row>
    <row r="90" spans="1:13" ht="12.75">
      <c r="A90" s="35"/>
      <c r="B90" s="35"/>
      <c r="C90" s="35"/>
      <c r="K90" s="74"/>
      <c r="L90" s="74"/>
      <c r="M90" s="91"/>
    </row>
    <row r="91" spans="1:13" ht="18" customHeight="1">
      <c r="A91" s="191" t="s">
        <v>130</v>
      </c>
      <c r="B91" s="192"/>
      <c r="C91" s="221" t="s">
        <v>208</v>
      </c>
      <c r="D91" s="222"/>
      <c r="E91" s="222"/>
      <c r="F91" s="222"/>
      <c r="G91" s="222"/>
      <c r="H91" s="222"/>
      <c r="I91" s="222"/>
      <c r="J91" s="222"/>
      <c r="K91" s="222"/>
      <c r="L91" s="222"/>
      <c r="M91" s="167"/>
    </row>
    <row r="92" spans="1:15" s="50" customFormat="1" ht="38.25">
      <c r="A92" s="212" t="s">
        <v>0</v>
      </c>
      <c r="B92" s="96" t="s">
        <v>2</v>
      </c>
      <c r="C92" s="96" t="s">
        <v>3</v>
      </c>
      <c r="D92" s="97" t="s">
        <v>1</v>
      </c>
      <c r="E92" s="98" t="s">
        <v>2</v>
      </c>
      <c r="F92" s="99" t="s">
        <v>122</v>
      </c>
      <c r="G92" s="213" t="s">
        <v>117</v>
      </c>
      <c r="H92" s="213"/>
      <c r="I92" s="213"/>
      <c r="J92" s="213"/>
      <c r="K92" s="100" t="s">
        <v>17</v>
      </c>
      <c r="L92" s="100" t="s">
        <v>116</v>
      </c>
      <c r="M92" s="207" t="s">
        <v>580</v>
      </c>
      <c r="N92" s="77"/>
      <c r="O92" s="77"/>
    </row>
    <row r="93" spans="1:15" s="50" customFormat="1" ht="25.5">
      <c r="A93" s="212"/>
      <c r="B93" s="101" t="s">
        <v>9</v>
      </c>
      <c r="C93" s="96" t="s">
        <v>8</v>
      </c>
      <c r="D93" s="98" t="s">
        <v>6</v>
      </c>
      <c r="E93" s="97" t="s">
        <v>7</v>
      </c>
      <c r="F93" s="102"/>
      <c r="G93" s="97" t="s">
        <v>118</v>
      </c>
      <c r="H93" s="97" t="s">
        <v>119</v>
      </c>
      <c r="I93" s="116" t="s">
        <v>120</v>
      </c>
      <c r="J93" s="97" t="s">
        <v>121</v>
      </c>
      <c r="K93" s="100" t="s">
        <v>18</v>
      </c>
      <c r="L93" s="100"/>
      <c r="M93" s="208"/>
      <c r="N93" s="77"/>
      <c r="O93" s="77"/>
    </row>
    <row r="94" spans="1:13" ht="114.75">
      <c r="A94" s="11" t="s">
        <v>213</v>
      </c>
      <c r="B94" s="11" t="s">
        <v>63</v>
      </c>
      <c r="C94" s="119">
        <v>43830</v>
      </c>
      <c r="D94" s="118" t="s">
        <v>240</v>
      </c>
      <c r="E94" s="11" t="s">
        <v>193</v>
      </c>
      <c r="F94" s="110">
        <v>1</v>
      </c>
      <c r="G94" s="11" t="s">
        <v>141</v>
      </c>
      <c r="H94" s="11"/>
      <c r="I94" s="11"/>
      <c r="J94" s="11"/>
      <c r="K94" s="121">
        <v>2000000</v>
      </c>
      <c r="L94" s="117" t="s">
        <v>210</v>
      </c>
      <c r="M94" s="128">
        <v>1</v>
      </c>
    </row>
    <row r="95" spans="1:13" ht="64.5" customHeight="1">
      <c r="A95" s="274" t="s">
        <v>194</v>
      </c>
      <c r="B95" s="199" t="s">
        <v>63</v>
      </c>
      <c r="C95" s="119">
        <v>43830</v>
      </c>
      <c r="D95" s="111" t="s">
        <v>203</v>
      </c>
      <c r="E95" s="11" t="s">
        <v>193</v>
      </c>
      <c r="F95" s="110">
        <v>0.1</v>
      </c>
      <c r="G95" s="11" t="s">
        <v>141</v>
      </c>
      <c r="H95" s="11"/>
      <c r="I95" s="11"/>
      <c r="J95" s="11"/>
      <c r="K95" s="196">
        <v>8000000</v>
      </c>
      <c r="L95" s="214" t="s">
        <v>210</v>
      </c>
      <c r="M95" s="128">
        <v>1</v>
      </c>
    </row>
    <row r="96" spans="1:13" ht="103.5" customHeight="1">
      <c r="A96" s="274"/>
      <c r="B96" s="200"/>
      <c r="C96" s="119">
        <v>43555</v>
      </c>
      <c r="D96" s="9" t="s">
        <v>237</v>
      </c>
      <c r="E96" s="11" t="s">
        <v>193</v>
      </c>
      <c r="F96" s="110">
        <v>0.3</v>
      </c>
      <c r="G96" s="11" t="s">
        <v>141</v>
      </c>
      <c r="H96" s="11"/>
      <c r="I96" s="11"/>
      <c r="J96" s="11"/>
      <c r="K96" s="197"/>
      <c r="L96" s="215"/>
      <c r="M96" s="128">
        <v>1</v>
      </c>
    </row>
    <row r="97" spans="1:13" ht="54.75" customHeight="1">
      <c r="A97" s="274"/>
      <c r="B97" s="200"/>
      <c r="C97" s="119">
        <v>43556</v>
      </c>
      <c r="D97" s="9" t="s">
        <v>567</v>
      </c>
      <c r="E97" s="11" t="s">
        <v>193</v>
      </c>
      <c r="F97" s="110">
        <v>0.1</v>
      </c>
      <c r="G97" s="11" t="s">
        <v>141</v>
      </c>
      <c r="H97" s="11" t="s">
        <v>141</v>
      </c>
      <c r="I97" s="11" t="s">
        <v>141</v>
      </c>
      <c r="J97" s="11" t="s">
        <v>141</v>
      </c>
      <c r="K97" s="197"/>
      <c r="L97" s="215"/>
      <c r="M97" s="128">
        <v>1</v>
      </c>
    </row>
    <row r="98" spans="1:13" ht="83.25" customHeight="1">
      <c r="A98" s="274"/>
      <c r="B98" s="200"/>
      <c r="C98" s="119">
        <v>43830</v>
      </c>
      <c r="D98" s="9" t="s">
        <v>239</v>
      </c>
      <c r="E98" s="11" t="s">
        <v>193</v>
      </c>
      <c r="F98" s="110">
        <v>0.3</v>
      </c>
      <c r="G98" s="11" t="s">
        <v>141</v>
      </c>
      <c r="H98" s="11" t="s">
        <v>141</v>
      </c>
      <c r="I98" s="11" t="s">
        <v>141</v>
      </c>
      <c r="J98" s="11" t="s">
        <v>141</v>
      </c>
      <c r="K98" s="197"/>
      <c r="L98" s="215"/>
      <c r="M98" s="128">
        <v>1</v>
      </c>
    </row>
    <row r="99" spans="1:13" ht="87" customHeight="1">
      <c r="A99" s="274"/>
      <c r="B99" s="201"/>
      <c r="C99" s="119">
        <v>43830</v>
      </c>
      <c r="D99" s="9" t="s">
        <v>238</v>
      </c>
      <c r="E99" s="11" t="s">
        <v>63</v>
      </c>
      <c r="F99" s="110">
        <v>0.2</v>
      </c>
      <c r="G99" s="11"/>
      <c r="H99" s="11"/>
      <c r="I99" s="11"/>
      <c r="J99" s="11" t="s">
        <v>141</v>
      </c>
      <c r="K99" s="198"/>
      <c r="L99" s="216"/>
      <c r="M99" s="128">
        <v>1</v>
      </c>
    </row>
    <row r="100" spans="1:13" ht="30.75" customHeight="1">
      <c r="A100" s="35"/>
      <c r="B100" s="35"/>
      <c r="C100" s="35"/>
      <c r="D100" s="34"/>
      <c r="E100" s="35"/>
      <c r="F100" s="91"/>
      <c r="G100" s="35"/>
      <c r="H100" s="35"/>
      <c r="I100" s="35"/>
      <c r="J100" s="35"/>
      <c r="K100" s="74"/>
      <c r="L100" s="169" t="s">
        <v>573</v>
      </c>
      <c r="M100" s="170">
        <f>AVERAGE(M94:M99)</f>
        <v>1</v>
      </c>
    </row>
    <row r="101" spans="1:13" ht="12.75">
      <c r="A101" s="35"/>
      <c r="B101" s="35"/>
      <c r="C101" s="35"/>
      <c r="D101" s="34"/>
      <c r="E101" s="35"/>
      <c r="F101" s="91"/>
      <c r="G101" s="35"/>
      <c r="H101" s="35"/>
      <c r="I101" s="35"/>
      <c r="J101" s="35"/>
      <c r="K101" s="74"/>
      <c r="L101" s="74"/>
      <c r="M101" s="91"/>
    </row>
    <row r="102" ht="12.75"/>
    <row r="103" ht="12.75"/>
    <row r="104" ht="12.75">
      <c r="M104" s="181"/>
    </row>
    <row r="176" ht="12.75"/>
    <row r="177" ht="12.75"/>
    <row r="178" ht="12.75"/>
    <row r="179" ht="12.75"/>
    <row r="180" ht="12.75"/>
    <row r="181" ht="12.75"/>
    <row r="182" ht="12.75"/>
    <row r="183" ht="12.75"/>
    <row r="184" ht="12.75"/>
    <row r="185" ht="12.75"/>
    <row r="186" ht="12.75"/>
    <row r="187" ht="12.75"/>
    <row r="188" ht="12.75"/>
    <row r="189" ht="12.75"/>
  </sheetData>
  <sheetProtection/>
  <autoFilter ref="A13:L90"/>
  <mergeCells count="124">
    <mergeCell ref="C8:L8"/>
    <mergeCell ref="A95:A99"/>
    <mergeCell ref="E32:E35"/>
    <mergeCell ref="L71:L72"/>
    <mergeCell ref="C91:L91"/>
    <mergeCell ref="A77:A82"/>
    <mergeCell ref="A39:A40"/>
    <mergeCell ref="B39:B40"/>
    <mergeCell ref="L31:L37"/>
    <mergeCell ref="A71:A72"/>
    <mergeCell ref="A73:A76"/>
    <mergeCell ref="B73:B76"/>
    <mergeCell ref="A55:A57"/>
    <mergeCell ref="B55:B57"/>
    <mergeCell ref="A53:A54"/>
    <mergeCell ref="K39:K40"/>
    <mergeCell ref="C41:C44"/>
    <mergeCell ref="B41:B46"/>
    <mergeCell ref="C65:C66"/>
    <mergeCell ref="C31:C37"/>
    <mergeCell ref="C50:L50"/>
    <mergeCell ref="K31:K37"/>
    <mergeCell ref="E41:E42"/>
    <mergeCell ref="L39:L40"/>
    <mergeCell ref="A50:B50"/>
    <mergeCell ref="A31:A37"/>
    <mergeCell ref="C39:C40"/>
    <mergeCell ref="A41:A47"/>
    <mergeCell ref="B1:J5"/>
    <mergeCell ref="K14:K18"/>
    <mergeCell ref="B19:B20"/>
    <mergeCell ref="A28:B28"/>
    <mergeCell ref="G29:J29"/>
    <mergeCell ref="B21:B22"/>
    <mergeCell ref="K19:K20"/>
    <mergeCell ref="C21:C22"/>
    <mergeCell ref="A19:A20"/>
    <mergeCell ref="A25:B25"/>
    <mergeCell ref="C7:L7"/>
    <mergeCell ref="A11:B11"/>
    <mergeCell ref="C14:C18"/>
    <mergeCell ref="C10:L10"/>
    <mergeCell ref="A6:B6"/>
    <mergeCell ref="A10:B10"/>
    <mergeCell ref="B14:B18"/>
    <mergeCell ref="A14:A18"/>
    <mergeCell ref="C11:L11"/>
    <mergeCell ref="A8:B8"/>
    <mergeCell ref="K3:L3"/>
    <mergeCell ref="C6:L6"/>
    <mergeCell ref="A7:B7"/>
    <mergeCell ref="A1:A4"/>
    <mergeCell ref="B31:B37"/>
    <mergeCell ref="A29:A30"/>
    <mergeCell ref="A12:A13"/>
    <mergeCell ref="K1:L2"/>
    <mergeCell ref="A9:L9"/>
    <mergeCell ref="L12:L13"/>
    <mergeCell ref="A86:A87"/>
    <mergeCell ref="K73:K76"/>
    <mergeCell ref="A61:A64"/>
    <mergeCell ref="B61:B64"/>
    <mergeCell ref="K53:K54"/>
    <mergeCell ref="L51:L52"/>
    <mergeCell ref="G51:J51"/>
    <mergeCell ref="A51:A52"/>
    <mergeCell ref="A83:A85"/>
    <mergeCell ref="B77:B82"/>
    <mergeCell ref="A21:A22"/>
    <mergeCell ref="C28:L28"/>
    <mergeCell ref="C25:L25"/>
    <mergeCell ref="G12:J12"/>
    <mergeCell ref="L14:L18"/>
    <mergeCell ref="L19:L20"/>
    <mergeCell ref="C19:C20"/>
    <mergeCell ref="F12:F13"/>
    <mergeCell ref="K21:K22"/>
    <mergeCell ref="L21:L22"/>
    <mergeCell ref="L83:L85"/>
    <mergeCell ref="K86:K87"/>
    <mergeCell ref="A70:B70"/>
    <mergeCell ref="C70:L70"/>
    <mergeCell ref="G71:J71"/>
    <mergeCell ref="C86:C87"/>
    <mergeCell ref="C77:C82"/>
    <mergeCell ref="L86:L87"/>
    <mergeCell ref="B86:B87"/>
    <mergeCell ref="C83:C85"/>
    <mergeCell ref="L61:L64"/>
    <mergeCell ref="C53:C54"/>
    <mergeCell ref="B53:B54"/>
    <mergeCell ref="C61:C64"/>
    <mergeCell ref="C58:C60"/>
    <mergeCell ref="C55:C57"/>
    <mergeCell ref="L65:L67"/>
    <mergeCell ref="K65:K66"/>
    <mergeCell ref="M12:M13"/>
    <mergeCell ref="M29:M30"/>
    <mergeCell ref="M51:M52"/>
    <mergeCell ref="L29:L30"/>
    <mergeCell ref="K58:K60"/>
    <mergeCell ref="L53:L54"/>
    <mergeCell ref="L55:L57"/>
    <mergeCell ref="K55:K57"/>
    <mergeCell ref="M92:M93"/>
    <mergeCell ref="M71:M72"/>
    <mergeCell ref="L58:L60"/>
    <mergeCell ref="A92:A93"/>
    <mergeCell ref="G92:J92"/>
    <mergeCell ref="B95:B99"/>
    <mergeCell ref="K95:K99"/>
    <mergeCell ref="L95:L99"/>
    <mergeCell ref="K77:K82"/>
    <mergeCell ref="L77:L82"/>
    <mergeCell ref="A91:B91"/>
    <mergeCell ref="K83:K85"/>
    <mergeCell ref="K61:K64"/>
    <mergeCell ref="K41:K46"/>
    <mergeCell ref="L41:L46"/>
    <mergeCell ref="A58:A60"/>
    <mergeCell ref="B58:B60"/>
    <mergeCell ref="A65:A66"/>
    <mergeCell ref="C73:C76"/>
    <mergeCell ref="L73:L76"/>
  </mergeCells>
  <printOptions/>
  <pageMargins left="0" right="0" top="0" bottom="0" header="0" footer="0"/>
  <pageSetup horizontalDpi="300" verticalDpi="300" orientation="landscape" paperSize="5" scale="90" r:id="rId4"/>
  <drawing r:id="rId3"/>
  <legacyDrawing r:id="rId2"/>
</worksheet>
</file>

<file path=xl/worksheets/sheet2.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9" topLeftCell="A10"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281"/>
      <c r="B1" s="283" t="s">
        <v>20</v>
      </c>
      <c r="C1" s="284"/>
      <c r="D1" s="284"/>
      <c r="E1" s="284"/>
      <c r="F1" s="284"/>
      <c r="G1" s="285"/>
      <c r="H1" s="292" t="s">
        <v>21</v>
      </c>
      <c r="I1" s="293"/>
    </row>
    <row r="2" spans="1:9" s="1" customFormat="1" ht="13.5" customHeight="1">
      <c r="A2" s="282"/>
      <c r="B2" s="286"/>
      <c r="C2" s="287"/>
      <c r="D2" s="287"/>
      <c r="E2" s="287"/>
      <c r="F2" s="287"/>
      <c r="G2" s="288"/>
      <c r="H2" s="294"/>
      <c r="I2" s="295"/>
    </row>
    <row r="3" spans="1:9" s="1" customFormat="1" ht="16.5" customHeight="1">
      <c r="A3" s="282"/>
      <c r="B3" s="286"/>
      <c r="C3" s="287"/>
      <c r="D3" s="287"/>
      <c r="E3" s="287"/>
      <c r="F3" s="287"/>
      <c r="G3" s="288"/>
      <c r="H3" s="294" t="s">
        <v>22</v>
      </c>
      <c r="I3" s="295"/>
    </row>
    <row r="4" spans="1:9" s="1" customFormat="1" ht="13.5" customHeight="1">
      <c r="A4" s="282"/>
      <c r="B4" s="286"/>
      <c r="C4" s="287"/>
      <c r="D4" s="287"/>
      <c r="E4" s="287"/>
      <c r="F4" s="287"/>
      <c r="G4" s="288"/>
      <c r="H4" s="2" t="s">
        <v>11</v>
      </c>
      <c r="I4" s="3" t="s">
        <v>12</v>
      </c>
    </row>
    <row r="5" spans="1:9" s="1" customFormat="1" ht="24" customHeight="1" thickBot="1">
      <c r="A5" s="4" t="s">
        <v>13</v>
      </c>
      <c r="B5" s="289"/>
      <c r="C5" s="290"/>
      <c r="D5" s="290"/>
      <c r="E5" s="290"/>
      <c r="F5" s="290"/>
      <c r="G5" s="291"/>
      <c r="H5" s="5">
        <v>2</v>
      </c>
      <c r="I5" s="6" t="s">
        <v>14</v>
      </c>
    </row>
    <row r="6" spans="1:9" s="1" customFormat="1" ht="15" customHeight="1">
      <c r="A6" s="296" t="s">
        <v>4</v>
      </c>
      <c r="B6" s="296"/>
      <c r="C6" s="243"/>
      <c r="D6" s="243"/>
      <c r="E6" s="243"/>
      <c r="F6" s="243"/>
      <c r="G6" s="243"/>
      <c r="H6" s="243"/>
      <c r="I6" s="243"/>
    </row>
    <row r="7" spans="1:9" s="1" customFormat="1" ht="12.75">
      <c r="A7" s="302" t="s">
        <v>23</v>
      </c>
      <c r="B7" s="302"/>
      <c r="C7" s="303" t="s">
        <v>24</v>
      </c>
      <c r="D7" s="304"/>
      <c r="E7" s="297" t="s">
        <v>25</v>
      </c>
      <c r="F7" s="297"/>
      <c r="G7" s="297"/>
      <c r="H7" s="297"/>
      <c r="I7" s="297"/>
    </row>
    <row r="8" spans="1:9" ht="25.5" customHeight="1">
      <c r="A8" s="298" t="s">
        <v>16</v>
      </c>
      <c r="B8" s="299"/>
      <c r="C8" s="300"/>
      <c r="D8" s="301"/>
      <c r="E8" s="301"/>
      <c r="F8" s="301"/>
      <c r="G8" s="301"/>
      <c r="H8" s="301"/>
      <c r="I8" s="301"/>
    </row>
    <row r="9" ht="12.75" customHeight="1"/>
    <row r="10" spans="1:9" ht="26.25" customHeight="1">
      <c r="A10" s="276" t="s">
        <v>29</v>
      </c>
      <c r="B10" s="276"/>
      <c r="C10" s="227" t="s">
        <v>30</v>
      </c>
      <c r="D10" s="227"/>
      <c r="E10" s="227"/>
      <c r="F10" s="227"/>
      <c r="G10" s="227"/>
      <c r="H10" s="227"/>
      <c r="I10" s="227"/>
    </row>
    <row r="11" spans="1:9" ht="25.5">
      <c r="A11" s="312" t="s">
        <v>0</v>
      </c>
      <c r="B11" s="21" t="s">
        <v>2</v>
      </c>
      <c r="C11" s="21" t="s">
        <v>3</v>
      </c>
      <c r="D11" s="22" t="s">
        <v>1</v>
      </c>
      <c r="E11" s="22" t="s">
        <v>109</v>
      </c>
      <c r="F11" s="23" t="s">
        <v>10</v>
      </c>
      <c r="G11" s="24" t="s">
        <v>110</v>
      </c>
      <c r="H11" s="23" t="s">
        <v>10</v>
      </c>
      <c r="I11" s="24" t="s">
        <v>110</v>
      </c>
    </row>
    <row r="12" spans="1:9" ht="25.5">
      <c r="A12" s="313"/>
      <c r="B12" s="25" t="s">
        <v>9</v>
      </c>
      <c r="C12" s="20" t="s">
        <v>8</v>
      </c>
      <c r="D12" s="26" t="s">
        <v>6</v>
      </c>
      <c r="E12" s="26" t="s">
        <v>111</v>
      </c>
      <c r="F12" s="27" t="s">
        <v>112</v>
      </c>
      <c r="G12" s="27" t="s">
        <v>112</v>
      </c>
      <c r="H12" s="27" t="s">
        <v>19</v>
      </c>
      <c r="I12" s="27" t="s">
        <v>19</v>
      </c>
    </row>
    <row r="13" spans="1:9" ht="38.25">
      <c r="A13" s="199" t="s">
        <v>35</v>
      </c>
      <c r="B13" s="280" t="s">
        <v>63</v>
      </c>
      <c r="C13" s="279">
        <v>41639</v>
      </c>
      <c r="D13" s="16" t="s">
        <v>64</v>
      </c>
      <c r="E13" s="19"/>
      <c r="F13" s="199" t="s">
        <v>34</v>
      </c>
      <c r="G13" s="280"/>
      <c r="H13" s="280" t="s">
        <v>66</v>
      </c>
      <c r="I13" s="199"/>
    </row>
    <row r="14" spans="1:9" ht="38.25">
      <c r="A14" s="200"/>
      <c r="B14" s="277"/>
      <c r="C14" s="277"/>
      <c r="D14" s="10" t="s">
        <v>40</v>
      </c>
      <c r="E14" s="19"/>
      <c r="F14" s="200"/>
      <c r="G14" s="277"/>
      <c r="H14" s="277"/>
      <c r="I14" s="200"/>
    </row>
    <row r="15" spans="1:9" ht="27.75" customHeight="1">
      <c r="A15" s="200"/>
      <c r="B15" s="277"/>
      <c r="C15" s="277"/>
      <c r="D15" s="10" t="s">
        <v>41</v>
      </c>
      <c r="E15" s="19"/>
      <c r="F15" s="200"/>
      <c r="G15" s="277"/>
      <c r="H15" s="277"/>
      <c r="I15" s="200"/>
    </row>
    <row r="16" spans="1:9" ht="38.25">
      <c r="A16" s="200"/>
      <c r="B16" s="277"/>
      <c r="C16" s="277"/>
      <c r="D16" s="10" t="s">
        <v>42</v>
      </c>
      <c r="E16" s="19"/>
      <c r="F16" s="200"/>
      <c r="G16" s="277"/>
      <c r="H16" s="277"/>
      <c r="I16" s="200"/>
    </row>
    <row r="17" spans="1:9" ht="51">
      <c r="A17" s="277"/>
      <c r="B17" s="277"/>
      <c r="C17" s="277"/>
      <c r="D17" s="10" t="s">
        <v>44</v>
      </c>
      <c r="E17" s="19"/>
      <c r="F17" s="277"/>
      <c r="G17" s="277"/>
      <c r="H17" s="277"/>
      <c r="I17" s="277"/>
    </row>
    <row r="18" spans="1:9" ht="25.5" customHeight="1">
      <c r="A18" s="278"/>
      <c r="B18" s="278"/>
      <c r="C18" s="278"/>
      <c r="D18" s="10" t="s">
        <v>43</v>
      </c>
      <c r="E18" s="19"/>
      <c r="F18" s="278"/>
      <c r="G18" s="278"/>
      <c r="H18" s="278"/>
      <c r="I18" s="278"/>
    </row>
    <row r="19" spans="1:9" ht="25.5">
      <c r="A19" s="199" t="s">
        <v>68</v>
      </c>
      <c r="B19" s="280" t="s">
        <v>63</v>
      </c>
      <c r="C19" s="279">
        <v>41639</v>
      </c>
      <c r="D19" s="18" t="s">
        <v>38</v>
      </c>
      <c r="E19" s="19"/>
      <c r="F19" s="199" t="s">
        <v>34</v>
      </c>
      <c r="G19" s="280"/>
      <c r="H19" s="280" t="s">
        <v>45</v>
      </c>
      <c r="I19" s="199"/>
    </row>
    <row r="20" spans="1:9" ht="25.5" customHeight="1">
      <c r="A20" s="277"/>
      <c r="B20" s="277"/>
      <c r="C20" s="277"/>
      <c r="D20" s="9" t="s">
        <v>37</v>
      </c>
      <c r="E20" s="19"/>
      <c r="F20" s="277"/>
      <c r="G20" s="277"/>
      <c r="H20" s="277"/>
      <c r="I20" s="277"/>
    </row>
    <row r="21" spans="1:9" ht="38.25">
      <c r="A21" s="277"/>
      <c r="B21" s="277"/>
      <c r="C21" s="277"/>
      <c r="D21" s="10" t="s">
        <v>39</v>
      </c>
      <c r="E21" s="19"/>
      <c r="F21" s="277"/>
      <c r="G21" s="277"/>
      <c r="H21" s="277"/>
      <c r="I21" s="277"/>
    </row>
    <row r="22" spans="1:9" ht="51">
      <c r="A22" s="278"/>
      <c r="B22" s="278"/>
      <c r="C22" s="278"/>
      <c r="D22" s="9" t="s">
        <v>36</v>
      </c>
      <c r="E22" s="19"/>
      <c r="F22" s="278"/>
      <c r="G22" s="278"/>
      <c r="H22" s="278"/>
      <c r="I22" s="278"/>
    </row>
    <row r="24" spans="1:9" ht="12.75">
      <c r="A24" s="276" t="s">
        <v>29</v>
      </c>
      <c r="B24" s="276"/>
      <c r="C24" s="227" t="s">
        <v>31</v>
      </c>
      <c r="D24" s="227"/>
      <c r="E24" s="227"/>
      <c r="F24" s="227"/>
      <c r="G24" s="227"/>
      <c r="H24" s="227"/>
      <c r="I24" s="227"/>
    </row>
    <row r="25" spans="1:9" ht="38.25">
      <c r="A25" s="199" t="s">
        <v>69</v>
      </c>
      <c r="B25" s="199" t="s">
        <v>75</v>
      </c>
      <c r="C25" s="279">
        <v>41639</v>
      </c>
      <c r="D25" s="9" t="s">
        <v>106</v>
      </c>
      <c r="E25" s="11"/>
      <c r="F25" s="199" t="s">
        <v>34</v>
      </c>
      <c r="G25" s="199"/>
      <c r="H25" s="199" t="s">
        <v>74</v>
      </c>
      <c r="I25" s="199"/>
    </row>
    <row r="26" spans="1:9" ht="38.25">
      <c r="A26" s="200"/>
      <c r="B26" s="200"/>
      <c r="C26" s="311"/>
      <c r="D26" s="9" t="s">
        <v>104</v>
      </c>
      <c r="E26" s="11"/>
      <c r="F26" s="200"/>
      <c r="G26" s="200"/>
      <c r="H26" s="200"/>
      <c r="I26" s="200"/>
    </row>
    <row r="27" spans="1:9" ht="25.5">
      <c r="A27" s="277"/>
      <c r="B27" s="277"/>
      <c r="C27" s="277"/>
      <c r="D27" s="9" t="s">
        <v>70</v>
      </c>
      <c r="E27" s="11"/>
      <c r="F27" s="200"/>
      <c r="G27" s="277"/>
      <c r="H27" s="277"/>
      <c r="I27" s="200"/>
    </row>
    <row r="28" spans="1:9" ht="51">
      <c r="A28" s="277"/>
      <c r="B28" s="277"/>
      <c r="C28" s="277"/>
      <c r="D28" s="9" t="s">
        <v>71</v>
      </c>
      <c r="E28" s="11"/>
      <c r="F28" s="200"/>
      <c r="G28" s="277"/>
      <c r="H28" s="277"/>
      <c r="I28" s="200"/>
    </row>
    <row r="29" spans="1:9" ht="25.5">
      <c r="A29" s="277"/>
      <c r="B29" s="277"/>
      <c r="C29" s="277"/>
      <c r="D29" s="9" t="s">
        <v>72</v>
      </c>
      <c r="E29" s="11"/>
      <c r="F29" s="277"/>
      <c r="G29" s="277"/>
      <c r="H29" s="277"/>
      <c r="I29" s="277"/>
    </row>
    <row r="30" spans="1:9" ht="114.75">
      <c r="A30" s="199" t="s">
        <v>76</v>
      </c>
      <c r="B30" s="199" t="s">
        <v>75</v>
      </c>
      <c r="C30" s="279">
        <v>41639</v>
      </c>
      <c r="D30" s="10" t="s">
        <v>77</v>
      </c>
      <c r="E30" s="15"/>
      <c r="F30" s="199" t="s">
        <v>34</v>
      </c>
      <c r="G30" s="199"/>
      <c r="H30" s="199" t="s">
        <v>82</v>
      </c>
      <c r="I30" s="199"/>
    </row>
    <row r="31" spans="1:9" ht="38.25">
      <c r="A31" s="277"/>
      <c r="B31" s="277"/>
      <c r="C31" s="277"/>
      <c r="D31" s="10" t="s">
        <v>81</v>
      </c>
      <c r="E31" s="15"/>
      <c r="F31" s="200"/>
      <c r="G31" s="277"/>
      <c r="H31" s="277"/>
      <c r="I31" s="200"/>
    </row>
    <row r="32" spans="1:9" ht="76.5">
      <c r="A32" s="277"/>
      <c r="B32" s="277"/>
      <c r="C32" s="277"/>
      <c r="D32" s="10" t="s">
        <v>78</v>
      </c>
      <c r="E32" s="15"/>
      <c r="F32" s="200"/>
      <c r="G32" s="277"/>
      <c r="H32" s="277"/>
      <c r="I32" s="200"/>
    </row>
    <row r="33" spans="1:9" ht="63.75">
      <c r="A33" s="277"/>
      <c r="B33" s="277"/>
      <c r="C33" s="277"/>
      <c r="D33" s="10" t="s">
        <v>79</v>
      </c>
      <c r="E33" s="15"/>
      <c r="F33" s="200"/>
      <c r="G33" s="277"/>
      <c r="H33" s="277"/>
      <c r="I33" s="200"/>
    </row>
    <row r="34" spans="1:9" ht="89.25">
      <c r="A34" s="277"/>
      <c r="B34" s="277"/>
      <c r="C34" s="277"/>
      <c r="D34" s="17" t="s">
        <v>80</v>
      </c>
      <c r="E34" s="15"/>
      <c r="F34" s="200"/>
      <c r="G34" s="277"/>
      <c r="H34" s="277"/>
      <c r="I34" s="200"/>
    </row>
    <row r="35" spans="1:9" ht="63.75" customHeight="1">
      <c r="A35" s="277"/>
      <c r="B35" s="277"/>
      <c r="C35" s="277"/>
      <c r="D35" s="9" t="s">
        <v>105</v>
      </c>
      <c r="E35" s="15"/>
      <c r="F35" s="200"/>
      <c r="G35" s="277"/>
      <c r="H35" s="277"/>
      <c r="I35" s="200"/>
    </row>
    <row r="36" spans="1:9" ht="38.25">
      <c r="A36" s="280" t="s">
        <v>67</v>
      </c>
      <c r="B36" s="280" t="s">
        <v>73</v>
      </c>
      <c r="C36" s="279">
        <v>41639</v>
      </c>
      <c r="D36" s="9" t="s">
        <v>85</v>
      </c>
      <c r="E36" s="11"/>
      <c r="F36" s="199" t="s">
        <v>34</v>
      </c>
      <c r="G36" s="199"/>
      <c r="H36" s="199" t="s">
        <v>107</v>
      </c>
      <c r="I36" s="199"/>
    </row>
    <row r="37" spans="1:9" ht="12.75">
      <c r="A37" s="277"/>
      <c r="B37" s="277"/>
      <c r="C37" s="277"/>
      <c r="D37" s="9" t="s">
        <v>83</v>
      </c>
      <c r="E37" s="11"/>
      <c r="F37" s="277"/>
      <c r="G37" s="277"/>
      <c r="H37" s="277"/>
      <c r="I37" s="277"/>
    </row>
    <row r="38" spans="1:9" ht="25.5">
      <c r="A38" s="278"/>
      <c r="B38" s="278"/>
      <c r="C38" s="278"/>
      <c r="D38" s="9" t="s">
        <v>84</v>
      </c>
      <c r="E38" s="11"/>
      <c r="F38" s="278"/>
      <c r="G38" s="278"/>
      <c r="H38" s="278"/>
      <c r="I38" s="278"/>
    </row>
    <row r="39" spans="1:9" ht="51" customHeight="1">
      <c r="A39" s="199" t="s">
        <v>86</v>
      </c>
      <c r="B39" s="280" t="s">
        <v>73</v>
      </c>
      <c r="C39" s="279">
        <v>41639</v>
      </c>
      <c r="D39" s="9" t="s">
        <v>48</v>
      </c>
      <c r="E39" s="11"/>
      <c r="F39" s="199" t="s">
        <v>34</v>
      </c>
      <c r="G39" s="199"/>
      <c r="H39" s="199" t="s">
        <v>87</v>
      </c>
      <c r="I39" s="199"/>
    </row>
    <row r="40" spans="1:9" ht="38.25">
      <c r="A40" s="277"/>
      <c r="B40" s="277"/>
      <c r="C40" s="277"/>
      <c r="D40" s="16" t="s">
        <v>47</v>
      </c>
      <c r="E40" s="11"/>
      <c r="F40" s="277"/>
      <c r="G40" s="277"/>
      <c r="H40" s="277"/>
      <c r="I40" s="277"/>
    </row>
    <row r="41" spans="1:9" ht="51">
      <c r="A41" s="278"/>
      <c r="B41" s="278"/>
      <c r="C41" s="278"/>
      <c r="D41" s="16" t="s">
        <v>49</v>
      </c>
      <c r="E41" s="11"/>
      <c r="F41" s="278"/>
      <c r="G41" s="278"/>
      <c r="H41" s="278"/>
      <c r="I41" s="278"/>
    </row>
    <row r="43" spans="1:9" ht="12.75">
      <c r="A43" s="276" t="s">
        <v>29</v>
      </c>
      <c r="B43" s="276"/>
      <c r="C43" s="227" t="s">
        <v>32</v>
      </c>
      <c r="D43" s="227"/>
      <c r="E43" s="227"/>
      <c r="F43" s="227"/>
      <c r="G43" s="227"/>
      <c r="H43" s="227"/>
      <c r="I43" s="227"/>
    </row>
    <row r="44" spans="1:9" ht="25.5">
      <c r="A44" s="280" t="s">
        <v>50</v>
      </c>
      <c r="B44" s="199" t="s">
        <v>63</v>
      </c>
      <c r="C44" s="279">
        <v>41639</v>
      </c>
      <c r="D44" s="9" t="s">
        <v>89</v>
      </c>
      <c r="E44" s="14"/>
      <c r="F44" s="199" t="s">
        <v>34</v>
      </c>
      <c r="G44" s="199"/>
      <c r="H44" s="199" t="s">
        <v>94</v>
      </c>
      <c r="I44" s="199"/>
    </row>
    <row r="45" spans="1:9" ht="25.5">
      <c r="A45" s="277"/>
      <c r="B45" s="277"/>
      <c r="C45" s="277"/>
      <c r="D45" s="9" t="s">
        <v>90</v>
      </c>
      <c r="E45" s="14"/>
      <c r="F45" s="277"/>
      <c r="G45" s="277"/>
      <c r="H45" s="277"/>
      <c r="I45" s="277"/>
    </row>
    <row r="46" spans="1:9" ht="38.25">
      <c r="A46" s="278"/>
      <c r="B46" s="278"/>
      <c r="C46" s="278"/>
      <c r="D46" s="9" t="s">
        <v>88</v>
      </c>
      <c r="E46" s="14"/>
      <c r="F46" s="278"/>
      <c r="G46" s="278"/>
      <c r="H46" s="278"/>
      <c r="I46" s="278"/>
    </row>
    <row r="47" spans="1:9" ht="25.5">
      <c r="A47" s="305" t="s">
        <v>52</v>
      </c>
      <c r="B47" s="307" t="s">
        <v>65</v>
      </c>
      <c r="C47" s="309">
        <v>41577</v>
      </c>
      <c r="D47" s="12" t="s">
        <v>53</v>
      </c>
      <c r="E47" s="13"/>
      <c r="F47" s="307" t="s">
        <v>34</v>
      </c>
      <c r="G47" s="307"/>
      <c r="H47" s="307" t="s">
        <v>54</v>
      </c>
      <c r="I47" s="307"/>
    </row>
    <row r="48" spans="1:9" ht="38.25">
      <c r="A48" s="306"/>
      <c r="B48" s="308"/>
      <c r="C48" s="310"/>
      <c r="D48" s="12" t="s">
        <v>55</v>
      </c>
      <c r="E48" s="13"/>
      <c r="F48" s="308"/>
      <c r="G48" s="308"/>
      <c r="H48" s="308"/>
      <c r="I48" s="308"/>
    </row>
    <row r="49" spans="1:9" ht="25.5">
      <c r="A49" s="306"/>
      <c r="B49" s="308"/>
      <c r="C49" s="310"/>
      <c r="D49" s="12" t="s">
        <v>56</v>
      </c>
      <c r="E49" s="13"/>
      <c r="F49" s="308"/>
      <c r="G49" s="308"/>
      <c r="H49" s="308"/>
      <c r="I49" s="308"/>
    </row>
    <row r="50" spans="1:9" ht="12.75">
      <c r="A50" s="280" t="s">
        <v>57</v>
      </c>
      <c r="B50" s="307" t="s">
        <v>63</v>
      </c>
      <c r="C50" s="279">
        <v>41577</v>
      </c>
      <c r="D50" s="9" t="s">
        <v>91</v>
      </c>
      <c r="E50" s="13"/>
      <c r="F50" s="199" t="s">
        <v>34</v>
      </c>
      <c r="G50" s="199"/>
      <c r="H50" s="199" t="s">
        <v>95</v>
      </c>
      <c r="I50" s="199"/>
    </row>
    <row r="51" spans="1:9" ht="38.25">
      <c r="A51" s="277"/>
      <c r="B51" s="308"/>
      <c r="C51" s="311"/>
      <c r="D51" s="9" t="s">
        <v>108</v>
      </c>
      <c r="E51" s="13"/>
      <c r="F51" s="200"/>
      <c r="G51" s="200"/>
      <c r="H51" s="200"/>
      <c r="I51" s="200"/>
    </row>
    <row r="52" spans="1:9" ht="38.25">
      <c r="A52" s="277"/>
      <c r="B52" s="308"/>
      <c r="C52" s="277"/>
      <c r="D52" s="9" t="s">
        <v>92</v>
      </c>
      <c r="E52" s="13"/>
      <c r="F52" s="277"/>
      <c r="G52" s="277"/>
      <c r="H52" s="277"/>
      <c r="I52" s="277"/>
    </row>
    <row r="53" spans="1:9" ht="38.25">
      <c r="A53" s="278"/>
      <c r="B53" s="308"/>
      <c r="C53" s="278"/>
      <c r="D53" s="9" t="s">
        <v>93</v>
      </c>
      <c r="E53" s="13"/>
      <c r="F53" s="278"/>
      <c r="G53" s="278"/>
      <c r="H53" s="278"/>
      <c r="I53" s="278"/>
    </row>
    <row r="54" spans="1:9" ht="25.5">
      <c r="A54" s="280" t="s">
        <v>51</v>
      </c>
      <c r="B54" s="199" t="s">
        <v>63</v>
      </c>
      <c r="C54" s="279">
        <v>41639</v>
      </c>
      <c r="D54" s="9" t="s">
        <v>98</v>
      </c>
      <c r="E54" s="11"/>
      <c r="F54" s="199" t="s">
        <v>34</v>
      </c>
      <c r="G54" s="199"/>
      <c r="H54" s="199" t="s">
        <v>46</v>
      </c>
      <c r="I54" s="199"/>
    </row>
    <row r="55" spans="1:9" ht="12.75">
      <c r="A55" s="277"/>
      <c r="B55" s="277"/>
      <c r="C55" s="277"/>
      <c r="D55" s="9" t="s">
        <v>96</v>
      </c>
      <c r="E55" s="11"/>
      <c r="F55" s="277"/>
      <c r="G55" s="277"/>
      <c r="H55" s="277"/>
      <c r="I55" s="277"/>
    </row>
    <row r="56" spans="1:9" ht="51">
      <c r="A56" s="278"/>
      <c r="B56" s="278"/>
      <c r="C56" s="278"/>
      <c r="D56" s="9" t="s">
        <v>97</v>
      </c>
      <c r="E56" s="11"/>
      <c r="F56" s="278"/>
      <c r="G56" s="278"/>
      <c r="H56" s="278"/>
      <c r="I56" s="278"/>
    </row>
    <row r="57" spans="1:9" ht="38.25">
      <c r="A57" s="280" t="s">
        <v>58</v>
      </c>
      <c r="B57" s="199" t="s">
        <v>63</v>
      </c>
      <c r="C57" s="279">
        <v>41639</v>
      </c>
      <c r="D57" s="16" t="s">
        <v>59</v>
      </c>
      <c r="E57" s="14"/>
      <c r="F57" s="199" t="s">
        <v>34</v>
      </c>
      <c r="G57" s="199"/>
      <c r="H57" s="199" t="s">
        <v>101</v>
      </c>
      <c r="I57" s="199"/>
    </row>
    <row r="58" spans="1:9" ht="25.5">
      <c r="A58" s="277"/>
      <c r="B58" s="277"/>
      <c r="C58" s="277"/>
      <c r="D58" s="9" t="s">
        <v>99</v>
      </c>
      <c r="E58" s="14"/>
      <c r="F58" s="277"/>
      <c r="G58" s="277"/>
      <c r="H58" s="277"/>
      <c r="I58" s="277"/>
    </row>
    <row r="59" spans="1:9" ht="25.5">
      <c r="A59" s="278"/>
      <c r="B59" s="278"/>
      <c r="C59" s="278"/>
      <c r="D59" s="12" t="s">
        <v>100</v>
      </c>
      <c r="E59" s="14"/>
      <c r="F59" s="278"/>
      <c r="G59" s="278"/>
      <c r="H59" s="278"/>
      <c r="I59" s="278"/>
    </row>
    <row r="61" spans="1:9" ht="12.75">
      <c r="A61" s="276" t="s">
        <v>29</v>
      </c>
      <c r="B61" s="276"/>
      <c r="C61" s="227" t="s">
        <v>33</v>
      </c>
      <c r="D61" s="227"/>
      <c r="E61" s="227"/>
      <c r="F61" s="227"/>
      <c r="G61" s="227"/>
      <c r="H61" s="227"/>
      <c r="I61" s="227"/>
    </row>
    <row r="62" spans="1:9" ht="25.5">
      <c r="A62" s="199" t="s">
        <v>60</v>
      </c>
      <c r="B62" s="199" t="s">
        <v>63</v>
      </c>
      <c r="C62" s="279">
        <v>41274</v>
      </c>
      <c r="D62" s="16" t="s">
        <v>61</v>
      </c>
      <c r="E62" s="14"/>
      <c r="F62" s="199" t="s">
        <v>34</v>
      </c>
      <c r="G62" s="199"/>
      <c r="H62" s="199" t="s">
        <v>103</v>
      </c>
      <c r="I62" s="199"/>
    </row>
    <row r="63" spans="1:9" ht="25.5">
      <c r="A63" s="277"/>
      <c r="B63" s="277"/>
      <c r="C63" s="277"/>
      <c r="D63" s="16" t="s">
        <v>62</v>
      </c>
      <c r="E63" s="14"/>
      <c r="F63" s="277"/>
      <c r="G63" s="200"/>
      <c r="H63" s="200"/>
      <c r="I63" s="277"/>
    </row>
    <row r="64" spans="1:9" ht="25.5">
      <c r="A64" s="278"/>
      <c r="B64" s="278"/>
      <c r="C64" s="278"/>
      <c r="D64" s="9" t="s">
        <v>102</v>
      </c>
      <c r="E64" s="14"/>
      <c r="F64" s="278"/>
      <c r="G64" s="201"/>
      <c r="H64" s="201"/>
      <c r="I64" s="278"/>
    </row>
  </sheetData>
  <sheetProtection/>
  <mergeCells count="105">
    <mergeCell ref="A11:A12"/>
    <mergeCell ref="F13:F18"/>
    <mergeCell ref="F19:F22"/>
    <mergeCell ref="F25:F29"/>
    <mergeCell ref="F30:F35"/>
    <mergeCell ref="B36:B38"/>
    <mergeCell ref="C36:C38"/>
    <mergeCell ref="B25:B29"/>
    <mergeCell ref="C25:C29"/>
    <mergeCell ref="F54:F56"/>
    <mergeCell ref="F57:F59"/>
    <mergeCell ref="C19:C22"/>
    <mergeCell ref="A24:B24"/>
    <mergeCell ref="C24:I24"/>
    <mergeCell ref="A25:A29"/>
    <mergeCell ref="I19:I22"/>
    <mergeCell ref="B19:B22"/>
    <mergeCell ref="I47:I49"/>
    <mergeCell ref="A50:A53"/>
    <mergeCell ref="B50:B53"/>
    <mergeCell ref="C50:C53"/>
    <mergeCell ref="G50:G53"/>
    <mergeCell ref="H50:H53"/>
    <mergeCell ref="I50:I53"/>
    <mergeCell ref="F47:F49"/>
    <mergeCell ref="F50:F53"/>
    <mergeCell ref="A44:A46"/>
    <mergeCell ref="B44:B46"/>
    <mergeCell ref="G19:G22"/>
    <mergeCell ref="H19:H22"/>
    <mergeCell ref="A47:A49"/>
    <mergeCell ref="B47:B49"/>
    <mergeCell ref="C47:C49"/>
    <mergeCell ref="G47:G49"/>
    <mergeCell ref="H47:H49"/>
    <mergeCell ref="F36:F38"/>
    <mergeCell ref="F44:F46"/>
    <mergeCell ref="E7:F7"/>
    <mergeCell ref="G7:I7"/>
    <mergeCell ref="A8:B8"/>
    <mergeCell ref="C8:I8"/>
    <mergeCell ref="A7:B7"/>
    <mergeCell ref="C7:D7"/>
    <mergeCell ref="C44:C46"/>
    <mergeCell ref="G44:G46"/>
    <mergeCell ref="C43:I43"/>
    <mergeCell ref="C6:I6"/>
    <mergeCell ref="A1:A4"/>
    <mergeCell ref="B1:G5"/>
    <mergeCell ref="H1:I2"/>
    <mergeCell ref="H3:I3"/>
    <mergeCell ref="A6:B6"/>
    <mergeCell ref="H44:H46"/>
    <mergeCell ref="I44:I46"/>
    <mergeCell ref="A39:A41"/>
    <mergeCell ref="B39:B41"/>
    <mergeCell ref="C39:C41"/>
    <mergeCell ref="G39:G41"/>
    <mergeCell ref="H39:H41"/>
    <mergeCell ref="I39:I41"/>
    <mergeCell ref="F39:F41"/>
    <mergeCell ref="A43:B43"/>
    <mergeCell ref="G36:G38"/>
    <mergeCell ref="H36:H38"/>
    <mergeCell ref="I36:I38"/>
    <mergeCell ref="A30:A35"/>
    <mergeCell ref="B30:B35"/>
    <mergeCell ref="C30:C35"/>
    <mergeCell ref="G30:G35"/>
    <mergeCell ref="H30:H35"/>
    <mergeCell ref="I30:I35"/>
    <mergeCell ref="A36:A38"/>
    <mergeCell ref="G25:G29"/>
    <mergeCell ref="H25:H29"/>
    <mergeCell ref="I25:I29"/>
    <mergeCell ref="A13:A18"/>
    <mergeCell ref="B13:B18"/>
    <mergeCell ref="C13:C18"/>
    <mergeCell ref="A19:A22"/>
    <mergeCell ref="I13:I18"/>
    <mergeCell ref="A10:B10"/>
    <mergeCell ref="C10:I10"/>
    <mergeCell ref="G13:G18"/>
    <mergeCell ref="H13:H18"/>
    <mergeCell ref="A54:A56"/>
    <mergeCell ref="B54:B56"/>
    <mergeCell ref="C54:C56"/>
    <mergeCell ref="G54:G56"/>
    <mergeCell ref="H54:H56"/>
    <mergeCell ref="I54:I56"/>
    <mergeCell ref="A57:A59"/>
    <mergeCell ref="B57:B59"/>
    <mergeCell ref="C57:C59"/>
    <mergeCell ref="G57:G59"/>
    <mergeCell ref="H57:H59"/>
    <mergeCell ref="I57:I59"/>
    <mergeCell ref="A61:B61"/>
    <mergeCell ref="C61:I61"/>
    <mergeCell ref="A62:A64"/>
    <mergeCell ref="B62:B64"/>
    <mergeCell ref="C62:C64"/>
    <mergeCell ref="G62:G64"/>
    <mergeCell ref="H62:H64"/>
    <mergeCell ref="I62:I64"/>
    <mergeCell ref="F62:F64"/>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281"/>
      <c r="B1" s="283" t="s">
        <v>20</v>
      </c>
      <c r="C1" s="284"/>
      <c r="D1" s="284"/>
      <c r="E1" s="284"/>
      <c r="F1" s="284"/>
      <c r="G1" s="285"/>
      <c r="H1" s="292" t="s">
        <v>21</v>
      </c>
      <c r="I1" s="293"/>
    </row>
    <row r="2" spans="1:9" s="1" customFormat="1" ht="13.5" customHeight="1">
      <c r="A2" s="282"/>
      <c r="B2" s="286"/>
      <c r="C2" s="287"/>
      <c r="D2" s="287"/>
      <c r="E2" s="287"/>
      <c r="F2" s="287"/>
      <c r="G2" s="288"/>
      <c r="H2" s="294"/>
      <c r="I2" s="295"/>
    </row>
    <row r="3" spans="1:9" s="1" customFormat="1" ht="16.5" customHeight="1">
      <c r="A3" s="282"/>
      <c r="B3" s="286"/>
      <c r="C3" s="287"/>
      <c r="D3" s="287"/>
      <c r="E3" s="287"/>
      <c r="F3" s="287"/>
      <c r="G3" s="288"/>
      <c r="H3" s="294" t="s">
        <v>22</v>
      </c>
      <c r="I3" s="295"/>
    </row>
    <row r="4" spans="1:9" s="1" customFormat="1" ht="13.5" customHeight="1">
      <c r="A4" s="282"/>
      <c r="B4" s="286"/>
      <c r="C4" s="287"/>
      <c r="D4" s="287"/>
      <c r="E4" s="287"/>
      <c r="F4" s="287"/>
      <c r="G4" s="288"/>
      <c r="H4" s="2" t="s">
        <v>11</v>
      </c>
      <c r="I4" s="3" t="s">
        <v>12</v>
      </c>
    </row>
    <row r="5" spans="1:9" s="1" customFormat="1" ht="24" customHeight="1" thickBot="1">
      <c r="A5" s="4" t="s">
        <v>13</v>
      </c>
      <c r="B5" s="289"/>
      <c r="C5" s="290"/>
      <c r="D5" s="290"/>
      <c r="E5" s="290"/>
      <c r="F5" s="290"/>
      <c r="G5" s="291"/>
      <c r="H5" s="5">
        <v>2</v>
      </c>
      <c r="I5" s="6" t="s">
        <v>14</v>
      </c>
    </row>
    <row r="6" spans="1:9" s="1" customFormat="1" ht="15" customHeight="1">
      <c r="A6" s="296" t="s">
        <v>4</v>
      </c>
      <c r="B6" s="296"/>
      <c r="C6" s="243"/>
      <c r="D6" s="243"/>
      <c r="E6" s="243"/>
      <c r="F6" s="243"/>
      <c r="G6" s="243"/>
      <c r="H6" s="243"/>
      <c r="I6" s="243"/>
    </row>
    <row r="7" spans="1:9" s="1" customFormat="1" ht="12.75">
      <c r="A7" s="302" t="s">
        <v>23</v>
      </c>
      <c r="B7" s="302"/>
      <c r="C7" s="303" t="s">
        <v>26</v>
      </c>
      <c r="D7" s="304"/>
      <c r="E7" s="297" t="s">
        <v>25</v>
      </c>
      <c r="F7" s="297"/>
      <c r="G7" s="297"/>
      <c r="H7" s="297"/>
      <c r="I7" s="297"/>
    </row>
    <row r="8" spans="1:9" ht="25.5" customHeight="1">
      <c r="A8" s="298" t="s">
        <v>16</v>
      </c>
      <c r="B8" s="299"/>
      <c r="C8" s="300"/>
      <c r="D8" s="301"/>
      <c r="E8" s="301"/>
      <c r="F8" s="301"/>
      <c r="G8" s="301"/>
      <c r="H8" s="301"/>
      <c r="I8" s="301"/>
    </row>
    <row r="9" ht="12.75" customHeight="1"/>
    <row r="10" spans="1:9" ht="26.25" customHeight="1">
      <c r="A10" s="276" t="s">
        <v>29</v>
      </c>
      <c r="B10" s="276"/>
      <c r="C10" s="227" t="s">
        <v>30</v>
      </c>
      <c r="D10" s="227"/>
      <c r="E10" s="227"/>
      <c r="F10" s="227"/>
      <c r="G10" s="227"/>
      <c r="H10" s="227"/>
      <c r="I10" s="227"/>
    </row>
    <row r="11" spans="1:9" ht="25.5">
      <c r="A11" s="312" t="s">
        <v>0</v>
      </c>
      <c r="B11" s="21" t="s">
        <v>2</v>
      </c>
      <c r="C11" s="21" t="s">
        <v>3</v>
      </c>
      <c r="D11" s="22" t="s">
        <v>1</v>
      </c>
      <c r="E11" s="22" t="s">
        <v>109</v>
      </c>
      <c r="F11" s="23" t="s">
        <v>10</v>
      </c>
      <c r="G11" s="24" t="s">
        <v>110</v>
      </c>
      <c r="H11" s="23" t="s">
        <v>10</v>
      </c>
      <c r="I11" s="24" t="s">
        <v>110</v>
      </c>
    </row>
    <row r="12" spans="1:9" ht="25.5">
      <c r="A12" s="313"/>
      <c r="B12" s="25" t="s">
        <v>9</v>
      </c>
      <c r="C12" s="20" t="s">
        <v>8</v>
      </c>
      <c r="D12" s="26" t="s">
        <v>6</v>
      </c>
      <c r="E12" s="26" t="s">
        <v>111</v>
      </c>
      <c r="F12" s="27" t="s">
        <v>112</v>
      </c>
      <c r="G12" s="27" t="s">
        <v>112</v>
      </c>
      <c r="H12" s="27" t="s">
        <v>19</v>
      </c>
      <c r="I12" s="27" t="s">
        <v>19</v>
      </c>
    </row>
    <row r="13" spans="1:9" ht="38.25">
      <c r="A13" s="199" t="s">
        <v>35</v>
      </c>
      <c r="B13" s="280" t="s">
        <v>63</v>
      </c>
      <c r="C13" s="279">
        <v>41639</v>
      </c>
      <c r="D13" s="16" t="s">
        <v>64</v>
      </c>
      <c r="E13" s="19"/>
      <c r="F13" s="199" t="s">
        <v>34</v>
      </c>
      <c r="G13" s="280"/>
      <c r="H13" s="280" t="s">
        <v>66</v>
      </c>
      <c r="I13" s="199"/>
    </row>
    <row r="14" spans="1:9" ht="38.25">
      <c r="A14" s="200"/>
      <c r="B14" s="277"/>
      <c r="C14" s="277"/>
      <c r="D14" s="10" t="s">
        <v>40</v>
      </c>
      <c r="E14" s="19"/>
      <c r="F14" s="200"/>
      <c r="G14" s="277"/>
      <c r="H14" s="277"/>
      <c r="I14" s="200"/>
    </row>
    <row r="15" spans="1:9" ht="27.75" customHeight="1">
      <c r="A15" s="200"/>
      <c r="B15" s="277"/>
      <c r="C15" s="277"/>
      <c r="D15" s="10" t="s">
        <v>41</v>
      </c>
      <c r="E15" s="19"/>
      <c r="F15" s="200"/>
      <c r="G15" s="277"/>
      <c r="H15" s="277"/>
      <c r="I15" s="200"/>
    </row>
    <row r="16" spans="1:9" ht="38.25">
      <c r="A16" s="200"/>
      <c r="B16" s="277"/>
      <c r="C16" s="277"/>
      <c r="D16" s="10" t="s">
        <v>42</v>
      </c>
      <c r="E16" s="19"/>
      <c r="F16" s="200"/>
      <c r="G16" s="277"/>
      <c r="H16" s="277"/>
      <c r="I16" s="200"/>
    </row>
    <row r="17" spans="1:9" ht="51">
      <c r="A17" s="277"/>
      <c r="B17" s="277"/>
      <c r="C17" s="277"/>
      <c r="D17" s="10" t="s">
        <v>44</v>
      </c>
      <c r="E17" s="19"/>
      <c r="F17" s="277"/>
      <c r="G17" s="277"/>
      <c r="H17" s="277"/>
      <c r="I17" s="277"/>
    </row>
    <row r="18" spans="1:9" ht="25.5" customHeight="1">
      <c r="A18" s="278"/>
      <c r="B18" s="278"/>
      <c r="C18" s="278"/>
      <c r="D18" s="10" t="s">
        <v>43</v>
      </c>
      <c r="E18" s="19"/>
      <c r="F18" s="278"/>
      <c r="G18" s="278"/>
      <c r="H18" s="278"/>
      <c r="I18" s="278"/>
    </row>
    <row r="19" spans="1:9" ht="25.5">
      <c r="A19" s="199" t="s">
        <v>68</v>
      </c>
      <c r="B19" s="280" t="s">
        <v>63</v>
      </c>
      <c r="C19" s="279">
        <v>41639</v>
      </c>
      <c r="D19" s="18" t="s">
        <v>38</v>
      </c>
      <c r="E19" s="19"/>
      <c r="F19" s="199" t="s">
        <v>34</v>
      </c>
      <c r="G19" s="280"/>
      <c r="H19" s="280" t="s">
        <v>45</v>
      </c>
      <c r="I19" s="199"/>
    </row>
    <row r="20" spans="1:9" ht="25.5" customHeight="1">
      <c r="A20" s="277"/>
      <c r="B20" s="277"/>
      <c r="C20" s="277"/>
      <c r="D20" s="9" t="s">
        <v>37</v>
      </c>
      <c r="E20" s="19"/>
      <c r="F20" s="277"/>
      <c r="G20" s="277"/>
      <c r="H20" s="277"/>
      <c r="I20" s="277"/>
    </row>
    <row r="21" spans="1:9" ht="38.25">
      <c r="A21" s="277"/>
      <c r="B21" s="277"/>
      <c r="C21" s="277"/>
      <c r="D21" s="10" t="s">
        <v>39</v>
      </c>
      <c r="E21" s="19"/>
      <c r="F21" s="277"/>
      <c r="G21" s="277"/>
      <c r="H21" s="277"/>
      <c r="I21" s="277"/>
    </row>
    <row r="22" spans="1:9" ht="51">
      <c r="A22" s="278"/>
      <c r="B22" s="278"/>
      <c r="C22" s="278"/>
      <c r="D22" s="9" t="s">
        <v>36</v>
      </c>
      <c r="E22" s="19"/>
      <c r="F22" s="278"/>
      <c r="G22" s="278"/>
      <c r="H22" s="278"/>
      <c r="I22" s="278"/>
    </row>
    <row r="24" spans="1:9" ht="12.75">
      <c r="A24" s="276" t="s">
        <v>29</v>
      </c>
      <c r="B24" s="276"/>
      <c r="C24" s="227" t="s">
        <v>31</v>
      </c>
      <c r="D24" s="227"/>
      <c r="E24" s="227"/>
      <c r="F24" s="227"/>
      <c r="G24" s="227"/>
      <c r="H24" s="227"/>
      <c r="I24" s="227"/>
    </row>
    <row r="25" spans="1:9" ht="38.25">
      <c r="A25" s="199" t="s">
        <v>69</v>
      </c>
      <c r="B25" s="199" t="s">
        <v>75</v>
      </c>
      <c r="C25" s="279">
        <v>41639</v>
      </c>
      <c r="D25" s="9" t="s">
        <v>106</v>
      </c>
      <c r="E25" s="11"/>
      <c r="F25" s="199" t="s">
        <v>34</v>
      </c>
      <c r="G25" s="199"/>
      <c r="H25" s="199" t="s">
        <v>74</v>
      </c>
      <c r="I25" s="199"/>
    </row>
    <row r="26" spans="1:9" ht="38.25">
      <c r="A26" s="200"/>
      <c r="B26" s="200"/>
      <c r="C26" s="311"/>
      <c r="D26" s="9" t="s">
        <v>104</v>
      </c>
      <c r="E26" s="11"/>
      <c r="F26" s="200"/>
      <c r="G26" s="200"/>
      <c r="H26" s="200"/>
      <c r="I26" s="200"/>
    </row>
    <row r="27" spans="1:9" ht="25.5">
      <c r="A27" s="277"/>
      <c r="B27" s="277"/>
      <c r="C27" s="277"/>
      <c r="D27" s="9" t="s">
        <v>70</v>
      </c>
      <c r="E27" s="11"/>
      <c r="F27" s="200"/>
      <c r="G27" s="277"/>
      <c r="H27" s="277"/>
      <c r="I27" s="200"/>
    </row>
    <row r="28" spans="1:9" ht="51">
      <c r="A28" s="277"/>
      <c r="B28" s="277"/>
      <c r="C28" s="277"/>
      <c r="D28" s="9" t="s">
        <v>71</v>
      </c>
      <c r="E28" s="11"/>
      <c r="F28" s="200"/>
      <c r="G28" s="277"/>
      <c r="H28" s="277"/>
      <c r="I28" s="200"/>
    </row>
    <row r="29" spans="1:9" ht="25.5">
      <c r="A29" s="277"/>
      <c r="B29" s="277"/>
      <c r="C29" s="277"/>
      <c r="D29" s="9" t="s">
        <v>72</v>
      </c>
      <c r="E29" s="11"/>
      <c r="F29" s="277"/>
      <c r="G29" s="277"/>
      <c r="H29" s="277"/>
      <c r="I29" s="277"/>
    </row>
    <row r="30" spans="1:9" ht="114.75">
      <c r="A30" s="199" t="s">
        <v>76</v>
      </c>
      <c r="B30" s="199" t="s">
        <v>75</v>
      </c>
      <c r="C30" s="279">
        <v>41639</v>
      </c>
      <c r="D30" s="10" t="s">
        <v>77</v>
      </c>
      <c r="E30" s="15"/>
      <c r="F30" s="199" t="s">
        <v>34</v>
      </c>
      <c r="G30" s="199"/>
      <c r="H30" s="199" t="s">
        <v>82</v>
      </c>
      <c r="I30" s="199"/>
    </row>
    <row r="31" spans="1:9" ht="38.25">
      <c r="A31" s="277"/>
      <c r="B31" s="277"/>
      <c r="C31" s="277"/>
      <c r="D31" s="10" t="s">
        <v>81</v>
      </c>
      <c r="E31" s="15"/>
      <c r="F31" s="200"/>
      <c r="G31" s="277"/>
      <c r="H31" s="277"/>
      <c r="I31" s="200"/>
    </row>
    <row r="32" spans="1:9" ht="76.5">
      <c r="A32" s="277"/>
      <c r="B32" s="277"/>
      <c r="C32" s="277"/>
      <c r="D32" s="10" t="s">
        <v>78</v>
      </c>
      <c r="E32" s="15"/>
      <c r="F32" s="200"/>
      <c r="G32" s="277"/>
      <c r="H32" s="277"/>
      <c r="I32" s="200"/>
    </row>
    <row r="33" spans="1:9" ht="63.75">
      <c r="A33" s="277"/>
      <c r="B33" s="277"/>
      <c r="C33" s="277"/>
      <c r="D33" s="10" t="s">
        <v>79</v>
      </c>
      <c r="E33" s="15"/>
      <c r="F33" s="200"/>
      <c r="G33" s="277"/>
      <c r="H33" s="277"/>
      <c r="I33" s="200"/>
    </row>
    <row r="34" spans="1:9" ht="89.25">
      <c r="A34" s="277"/>
      <c r="B34" s="277"/>
      <c r="C34" s="277"/>
      <c r="D34" s="17" t="s">
        <v>80</v>
      </c>
      <c r="E34" s="15"/>
      <c r="F34" s="200"/>
      <c r="G34" s="277"/>
      <c r="H34" s="277"/>
      <c r="I34" s="200"/>
    </row>
    <row r="35" spans="1:9" ht="63.75" customHeight="1">
      <c r="A35" s="277"/>
      <c r="B35" s="277"/>
      <c r="C35" s="277"/>
      <c r="D35" s="9" t="s">
        <v>105</v>
      </c>
      <c r="E35" s="15"/>
      <c r="F35" s="200"/>
      <c r="G35" s="277"/>
      <c r="H35" s="277"/>
      <c r="I35" s="200"/>
    </row>
    <row r="36" spans="1:9" ht="38.25">
      <c r="A36" s="280" t="s">
        <v>67</v>
      </c>
      <c r="B36" s="280" t="s">
        <v>73</v>
      </c>
      <c r="C36" s="279">
        <v>41639</v>
      </c>
      <c r="D36" s="9" t="s">
        <v>85</v>
      </c>
      <c r="E36" s="11"/>
      <c r="F36" s="199" t="s">
        <v>34</v>
      </c>
      <c r="G36" s="199"/>
      <c r="H36" s="199" t="s">
        <v>107</v>
      </c>
      <c r="I36" s="199"/>
    </row>
    <row r="37" spans="1:9" ht="12.75">
      <c r="A37" s="277"/>
      <c r="B37" s="277"/>
      <c r="C37" s="277"/>
      <c r="D37" s="9" t="s">
        <v>83</v>
      </c>
      <c r="E37" s="11"/>
      <c r="F37" s="277"/>
      <c r="G37" s="277"/>
      <c r="H37" s="277"/>
      <c r="I37" s="277"/>
    </row>
    <row r="38" spans="1:9" ht="25.5">
      <c r="A38" s="278"/>
      <c r="B38" s="278"/>
      <c r="C38" s="278"/>
      <c r="D38" s="9" t="s">
        <v>84</v>
      </c>
      <c r="E38" s="11"/>
      <c r="F38" s="278"/>
      <c r="G38" s="278"/>
      <c r="H38" s="278"/>
      <c r="I38" s="278"/>
    </row>
    <row r="39" spans="1:9" ht="51" customHeight="1">
      <c r="A39" s="199" t="s">
        <v>86</v>
      </c>
      <c r="B39" s="280" t="s">
        <v>73</v>
      </c>
      <c r="C39" s="279">
        <v>41639</v>
      </c>
      <c r="D39" s="9" t="s">
        <v>48</v>
      </c>
      <c r="E39" s="11"/>
      <c r="F39" s="199" t="s">
        <v>34</v>
      </c>
      <c r="G39" s="199"/>
      <c r="H39" s="199" t="s">
        <v>87</v>
      </c>
      <c r="I39" s="199"/>
    </row>
    <row r="40" spans="1:9" ht="38.25">
      <c r="A40" s="277"/>
      <c r="B40" s="277"/>
      <c r="C40" s="277"/>
      <c r="D40" s="16" t="s">
        <v>47</v>
      </c>
      <c r="E40" s="11"/>
      <c r="F40" s="277"/>
      <c r="G40" s="277"/>
      <c r="H40" s="277"/>
      <c r="I40" s="277"/>
    </row>
    <row r="41" spans="1:9" ht="51">
      <c r="A41" s="278"/>
      <c r="B41" s="278"/>
      <c r="C41" s="278"/>
      <c r="D41" s="16" t="s">
        <v>49</v>
      </c>
      <c r="E41" s="11"/>
      <c r="F41" s="278"/>
      <c r="G41" s="278"/>
      <c r="H41" s="278"/>
      <c r="I41" s="278"/>
    </row>
    <row r="43" spans="1:9" ht="12.75">
      <c r="A43" s="276" t="s">
        <v>29</v>
      </c>
      <c r="B43" s="276"/>
      <c r="C43" s="227" t="s">
        <v>32</v>
      </c>
      <c r="D43" s="227"/>
      <c r="E43" s="227"/>
      <c r="F43" s="227"/>
      <c r="G43" s="227"/>
      <c r="H43" s="227"/>
      <c r="I43" s="227"/>
    </row>
    <row r="44" spans="1:9" ht="25.5">
      <c r="A44" s="280" t="s">
        <v>50</v>
      </c>
      <c r="B44" s="199" t="s">
        <v>63</v>
      </c>
      <c r="C44" s="279">
        <v>41639</v>
      </c>
      <c r="D44" s="9" t="s">
        <v>89</v>
      </c>
      <c r="E44" s="14"/>
      <c r="F44" s="199" t="s">
        <v>34</v>
      </c>
      <c r="G44" s="199"/>
      <c r="H44" s="199" t="s">
        <v>94</v>
      </c>
      <c r="I44" s="199"/>
    </row>
    <row r="45" spans="1:9" ht="25.5">
      <c r="A45" s="277"/>
      <c r="B45" s="277"/>
      <c r="C45" s="277"/>
      <c r="D45" s="9" t="s">
        <v>90</v>
      </c>
      <c r="E45" s="14"/>
      <c r="F45" s="277"/>
      <c r="G45" s="277"/>
      <c r="H45" s="277"/>
      <c r="I45" s="277"/>
    </row>
    <row r="46" spans="1:9" ht="38.25">
      <c r="A46" s="278"/>
      <c r="B46" s="278"/>
      <c r="C46" s="278"/>
      <c r="D46" s="9" t="s">
        <v>88</v>
      </c>
      <c r="E46" s="14"/>
      <c r="F46" s="278"/>
      <c r="G46" s="278"/>
      <c r="H46" s="278"/>
      <c r="I46" s="278"/>
    </row>
    <row r="47" spans="1:9" ht="25.5">
      <c r="A47" s="305" t="s">
        <v>52</v>
      </c>
      <c r="B47" s="307" t="s">
        <v>65</v>
      </c>
      <c r="C47" s="309">
        <v>41577</v>
      </c>
      <c r="D47" s="12" t="s">
        <v>53</v>
      </c>
      <c r="E47" s="13"/>
      <c r="F47" s="307" t="s">
        <v>34</v>
      </c>
      <c r="G47" s="307"/>
      <c r="H47" s="307" t="s">
        <v>54</v>
      </c>
      <c r="I47" s="307"/>
    </row>
    <row r="48" spans="1:9" ht="38.25">
      <c r="A48" s="306"/>
      <c r="B48" s="308"/>
      <c r="C48" s="310"/>
      <c r="D48" s="12" t="s">
        <v>55</v>
      </c>
      <c r="E48" s="13"/>
      <c r="F48" s="308"/>
      <c r="G48" s="308"/>
      <c r="H48" s="308"/>
      <c r="I48" s="308"/>
    </row>
    <row r="49" spans="1:9" ht="25.5">
      <c r="A49" s="306"/>
      <c r="B49" s="308"/>
      <c r="C49" s="310"/>
      <c r="D49" s="12" t="s">
        <v>56</v>
      </c>
      <c r="E49" s="13"/>
      <c r="F49" s="308"/>
      <c r="G49" s="308"/>
      <c r="H49" s="308"/>
      <c r="I49" s="308"/>
    </row>
    <row r="50" spans="1:9" ht="12.75">
      <c r="A50" s="280" t="s">
        <v>57</v>
      </c>
      <c r="B50" s="307" t="s">
        <v>63</v>
      </c>
      <c r="C50" s="279">
        <v>41577</v>
      </c>
      <c r="D50" s="9" t="s">
        <v>91</v>
      </c>
      <c r="E50" s="13"/>
      <c r="F50" s="199" t="s">
        <v>34</v>
      </c>
      <c r="G50" s="199"/>
      <c r="H50" s="199" t="s">
        <v>95</v>
      </c>
      <c r="I50" s="199"/>
    </row>
    <row r="51" spans="1:9" ht="38.25">
      <c r="A51" s="277"/>
      <c r="B51" s="308"/>
      <c r="C51" s="311"/>
      <c r="D51" s="9" t="s">
        <v>108</v>
      </c>
      <c r="E51" s="13"/>
      <c r="F51" s="200"/>
      <c r="G51" s="200"/>
      <c r="H51" s="200"/>
      <c r="I51" s="200"/>
    </row>
    <row r="52" spans="1:9" ht="38.25">
      <c r="A52" s="277"/>
      <c r="B52" s="308"/>
      <c r="C52" s="277"/>
      <c r="D52" s="9" t="s">
        <v>92</v>
      </c>
      <c r="E52" s="13"/>
      <c r="F52" s="277"/>
      <c r="G52" s="277"/>
      <c r="H52" s="277"/>
      <c r="I52" s="277"/>
    </row>
    <row r="53" spans="1:9" ht="38.25">
      <c r="A53" s="278"/>
      <c r="B53" s="308"/>
      <c r="C53" s="278"/>
      <c r="D53" s="9" t="s">
        <v>93</v>
      </c>
      <c r="E53" s="13"/>
      <c r="F53" s="278"/>
      <c r="G53" s="278"/>
      <c r="H53" s="278"/>
      <c r="I53" s="278"/>
    </row>
    <row r="54" spans="1:9" ht="25.5">
      <c r="A54" s="280" t="s">
        <v>51</v>
      </c>
      <c r="B54" s="199" t="s">
        <v>63</v>
      </c>
      <c r="C54" s="279">
        <v>41639</v>
      </c>
      <c r="D54" s="9" t="s">
        <v>98</v>
      </c>
      <c r="E54" s="11"/>
      <c r="F54" s="199" t="s">
        <v>34</v>
      </c>
      <c r="G54" s="199"/>
      <c r="H54" s="199" t="s">
        <v>46</v>
      </c>
      <c r="I54" s="199"/>
    </row>
    <row r="55" spans="1:9" ht="12.75">
      <c r="A55" s="277"/>
      <c r="B55" s="277"/>
      <c r="C55" s="277"/>
      <c r="D55" s="9" t="s">
        <v>96</v>
      </c>
      <c r="E55" s="11"/>
      <c r="F55" s="277"/>
      <c r="G55" s="277"/>
      <c r="H55" s="277"/>
      <c r="I55" s="277"/>
    </row>
    <row r="56" spans="1:9" ht="51">
      <c r="A56" s="278"/>
      <c r="B56" s="278"/>
      <c r="C56" s="278"/>
      <c r="D56" s="9" t="s">
        <v>97</v>
      </c>
      <c r="E56" s="11"/>
      <c r="F56" s="278"/>
      <c r="G56" s="278"/>
      <c r="H56" s="278"/>
      <c r="I56" s="278"/>
    </row>
    <row r="57" spans="1:9" ht="38.25">
      <c r="A57" s="280" t="s">
        <v>58</v>
      </c>
      <c r="B57" s="199" t="s">
        <v>63</v>
      </c>
      <c r="C57" s="279">
        <v>41639</v>
      </c>
      <c r="D57" s="16" t="s">
        <v>59</v>
      </c>
      <c r="E57" s="14"/>
      <c r="F57" s="199" t="s">
        <v>34</v>
      </c>
      <c r="G57" s="199"/>
      <c r="H57" s="199" t="s">
        <v>101</v>
      </c>
      <c r="I57" s="199"/>
    </row>
    <row r="58" spans="1:9" ht="25.5">
      <c r="A58" s="277"/>
      <c r="B58" s="277"/>
      <c r="C58" s="277"/>
      <c r="D58" s="9" t="s">
        <v>99</v>
      </c>
      <c r="E58" s="14"/>
      <c r="F58" s="277"/>
      <c r="G58" s="277"/>
      <c r="H58" s="277"/>
      <c r="I58" s="277"/>
    </row>
    <row r="59" spans="1:9" ht="25.5">
      <c r="A59" s="278"/>
      <c r="B59" s="278"/>
      <c r="C59" s="278"/>
      <c r="D59" s="12" t="s">
        <v>100</v>
      </c>
      <c r="E59" s="14"/>
      <c r="F59" s="278"/>
      <c r="G59" s="278"/>
      <c r="H59" s="278"/>
      <c r="I59" s="278"/>
    </row>
    <row r="61" spans="1:9" ht="12.75">
      <c r="A61" s="276" t="s">
        <v>29</v>
      </c>
      <c r="B61" s="276"/>
      <c r="C61" s="227" t="s">
        <v>33</v>
      </c>
      <c r="D61" s="227"/>
      <c r="E61" s="227"/>
      <c r="F61" s="227"/>
      <c r="G61" s="227"/>
      <c r="H61" s="227"/>
      <c r="I61" s="227"/>
    </row>
    <row r="62" spans="1:9" ht="25.5">
      <c r="A62" s="199" t="s">
        <v>60</v>
      </c>
      <c r="B62" s="199" t="s">
        <v>63</v>
      </c>
      <c r="C62" s="279">
        <v>41274</v>
      </c>
      <c r="D62" s="16" t="s">
        <v>61</v>
      </c>
      <c r="E62" s="14"/>
      <c r="F62" s="199" t="s">
        <v>34</v>
      </c>
      <c r="G62" s="199"/>
      <c r="H62" s="199" t="s">
        <v>103</v>
      </c>
      <c r="I62" s="199"/>
    </row>
    <row r="63" spans="1:9" ht="25.5">
      <c r="A63" s="277"/>
      <c r="B63" s="277"/>
      <c r="C63" s="277"/>
      <c r="D63" s="16" t="s">
        <v>62</v>
      </c>
      <c r="E63" s="14"/>
      <c r="F63" s="277"/>
      <c r="G63" s="200"/>
      <c r="H63" s="200"/>
      <c r="I63" s="277"/>
    </row>
    <row r="64" spans="1:9" ht="25.5">
      <c r="A64" s="278"/>
      <c r="B64" s="278"/>
      <c r="C64" s="278"/>
      <c r="D64" s="9" t="s">
        <v>102</v>
      </c>
      <c r="E64" s="14"/>
      <c r="F64" s="278"/>
      <c r="G64" s="201"/>
      <c r="H64" s="201"/>
      <c r="I64" s="278"/>
    </row>
  </sheetData>
  <sheetProtection/>
  <mergeCells count="105">
    <mergeCell ref="A61:B61"/>
    <mergeCell ref="C61:I61"/>
    <mergeCell ref="A62:A64"/>
    <mergeCell ref="B62:B64"/>
    <mergeCell ref="C62:C64"/>
    <mergeCell ref="F62:F64"/>
    <mergeCell ref="G62:G64"/>
    <mergeCell ref="H62:H64"/>
    <mergeCell ref="I62:I64"/>
    <mergeCell ref="F47:F49"/>
    <mergeCell ref="A50:A53"/>
    <mergeCell ref="B50:B53"/>
    <mergeCell ref="C50:C53"/>
    <mergeCell ref="F50:F53"/>
    <mergeCell ref="G50:G53"/>
    <mergeCell ref="A43:B43"/>
    <mergeCell ref="C43:I43"/>
    <mergeCell ref="A44:A46"/>
    <mergeCell ref="B44:B46"/>
    <mergeCell ref="C44:C46"/>
    <mergeCell ref="F44:F46"/>
    <mergeCell ref="G44:G46"/>
    <mergeCell ref="H44:H46"/>
    <mergeCell ref="I44:I46"/>
    <mergeCell ref="I36:I38"/>
    <mergeCell ref="A39:A41"/>
    <mergeCell ref="B39:B41"/>
    <mergeCell ref="C39:C41"/>
    <mergeCell ref="F39:F41"/>
    <mergeCell ref="G39:G41"/>
    <mergeCell ref="H39:H41"/>
    <mergeCell ref="I39:I41"/>
    <mergeCell ref="A36:A38"/>
    <mergeCell ref="B36:B38"/>
    <mergeCell ref="C36:C38"/>
    <mergeCell ref="F36:F38"/>
    <mergeCell ref="G36:G38"/>
    <mergeCell ref="H36:H38"/>
    <mergeCell ref="A30:A35"/>
    <mergeCell ref="B30:B35"/>
    <mergeCell ref="C30:C35"/>
    <mergeCell ref="F30:F35"/>
    <mergeCell ref="G30:G35"/>
    <mergeCell ref="H30:H35"/>
    <mergeCell ref="I19:I22"/>
    <mergeCell ref="A24:B24"/>
    <mergeCell ref="C24:I24"/>
    <mergeCell ref="A25:A29"/>
    <mergeCell ref="B25:B29"/>
    <mergeCell ref="C25:C29"/>
    <mergeCell ref="F25:F29"/>
    <mergeCell ref="G25:G29"/>
    <mergeCell ref="H25:H29"/>
    <mergeCell ref="I25:I29"/>
    <mergeCell ref="A19:A22"/>
    <mergeCell ref="B19:B22"/>
    <mergeCell ref="C19:C22"/>
    <mergeCell ref="F19:F22"/>
    <mergeCell ref="G19:G22"/>
    <mergeCell ref="H19:H22"/>
    <mergeCell ref="A10:B10"/>
    <mergeCell ref="C10:I10"/>
    <mergeCell ref="A11:A12"/>
    <mergeCell ref="A13:A18"/>
    <mergeCell ref="B13:B18"/>
    <mergeCell ref="C13:C18"/>
    <mergeCell ref="G13:G18"/>
    <mergeCell ref="H13:H18"/>
    <mergeCell ref="I13:I18"/>
    <mergeCell ref="A8:B8"/>
    <mergeCell ref="C8:I8"/>
    <mergeCell ref="C6:I6"/>
    <mergeCell ref="A1:A4"/>
    <mergeCell ref="B1:G5"/>
    <mergeCell ref="H1:I2"/>
    <mergeCell ref="H3:I3"/>
    <mergeCell ref="A6:B6"/>
    <mergeCell ref="A7:B7"/>
    <mergeCell ref="C7:D7"/>
    <mergeCell ref="E7:F7"/>
    <mergeCell ref="G7:I7"/>
    <mergeCell ref="F13:F18"/>
    <mergeCell ref="I30:I35"/>
    <mergeCell ref="A47:A49"/>
    <mergeCell ref="B47:B49"/>
    <mergeCell ref="C47:C49"/>
    <mergeCell ref="G47:G49"/>
    <mergeCell ref="H47:H49"/>
    <mergeCell ref="I47:I49"/>
    <mergeCell ref="G54:G56"/>
    <mergeCell ref="H54:H56"/>
    <mergeCell ref="I54:I56"/>
    <mergeCell ref="H50:H53"/>
    <mergeCell ref="I50:I53"/>
    <mergeCell ref="A54:A56"/>
    <mergeCell ref="B54:B56"/>
    <mergeCell ref="C54:C56"/>
    <mergeCell ref="F54:F56"/>
    <mergeCell ref="A57:A59"/>
    <mergeCell ref="B57:B59"/>
    <mergeCell ref="C57:C59"/>
    <mergeCell ref="G57:G59"/>
    <mergeCell ref="H57:H59"/>
    <mergeCell ref="I57:I59"/>
    <mergeCell ref="F57:F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10" topLeftCell="A11"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281"/>
      <c r="B1" s="283" t="s">
        <v>20</v>
      </c>
      <c r="C1" s="284"/>
      <c r="D1" s="284"/>
      <c r="E1" s="284"/>
      <c r="F1" s="284"/>
      <c r="G1" s="285"/>
      <c r="H1" s="292" t="s">
        <v>21</v>
      </c>
      <c r="I1" s="293"/>
    </row>
    <row r="2" spans="1:9" s="1" customFormat="1" ht="13.5" customHeight="1">
      <c r="A2" s="282"/>
      <c r="B2" s="286"/>
      <c r="C2" s="287"/>
      <c r="D2" s="287"/>
      <c r="E2" s="287"/>
      <c r="F2" s="287"/>
      <c r="G2" s="288"/>
      <c r="H2" s="294"/>
      <c r="I2" s="295"/>
    </row>
    <row r="3" spans="1:9" s="1" customFormat="1" ht="16.5" customHeight="1">
      <c r="A3" s="282"/>
      <c r="B3" s="286"/>
      <c r="C3" s="287"/>
      <c r="D3" s="287"/>
      <c r="E3" s="287"/>
      <c r="F3" s="287"/>
      <c r="G3" s="288"/>
      <c r="H3" s="294" t="s">
        <v>22</v>
      </c>
      <c r="I3" s="295"/>
    </row>
    <row r="4" spans="1:9" s="1" customFormat="1" ht="13.5" customHeight="1">
      <c r="A4" s="282"/>
      <c r="B4" s="286"/>
      <c r="C4" s="287"/>
      <c r="D4" s="287"/>
      <c r="E4" s="287"/>
      <c r="F4" s="287"/>
      <c r="G4" s="288"/>
      <c r="H4" s="2" t="s">
        <v>11</v>
      </c>
      <c r="I4" s="3" t="s">
        <v>12</v>
      </c>
    </row>
    <row r="5" spans="1:9" s="1" customFormat="1" ht="24" customHeight="1" thickBot="1">
      <c r="A5" s="4" t="s">
        <v>13</v>
      </c>
      <c r="B5" s="289"/>
      <c r="C5" s="290"/>
      <c r="D5" s="290"/>
      <c r="E5" s="290"/>
      <c r="F5" s="290"/>
      <c r="G5" s="291"/>
      <c r="H5" s="5">
        <v>2</v>
      </c>
      <c r="I5" s="6" t="s">
        <v>14</v>
      </c>
    </row>
    <row r="6" spans="1:9" s="1" customFormat="1" ht="15" customHeight="1">
      <c r="A6" s="296" t="s">
        <v>4</v>
      </c>
      <c r="B6" s="296"/>
      <c r="C6" s="243"/>
      <c r="D6" s="243"/>
      <c r="E6" s="243"/>
      <c r="F6" s="243"/>
      <c r="G6" s="243"/>
      <c r="H6" s="243"/>
      <c r="I6" s="243"/>
    </row>
    <row r="7" spans="1:9" s="1" customFormat="1" ht="12.75">
      <c r="A7" s="302" t="s">
        <v>23</v>
      </c>
      <c r="B7" s="302"/>
      <c r="C7" s="303" t="s">
        <v>27</v>
      </c>
      <c r="D7" s="304"/>
      <c r="E7" s="297" t="s">
        <v>25</v>
      </c>
      <c r="F7" s="297"/>
      <c r="G7" s="297"/>
      <c r="H7" s="297"/>
      <c r="I7" s="297"/>
    </row>
    <row r="8" spans="1:9" ht="25.5" customHeight="1">
      <c r="A8" s="298" t="s">
        <v>16</v>
      </c>
      <c r="B8" s="299"/>
      <c r="C8" s="300"/>
      <c r="D8" s="301"/>
      <c r="E8" s="301"/>
      <c r="F8" s="301"/>
      <c r="G8" s="301"/>
      <c r="H8" s="301"/>
      <c r="I8" s="301"/>
    </row>
    <row r="9" ht="12.75" customHeight="1"/>
    <row r="10" spans="1:9" ht="26.25" customHeight="1">
      <c r="A10" s="276" t="s">
        <v>29</v>
      </c>
      <c r="B10" s="276"/>
      <c r="C10" s="227" t="s">
        <v>30</v>
      </c>
      <c r="D10" s="227"/>
      <c r="E10" s="227"/>
      <c r="F10" s="227"/>
      <c r="G10" s="227"/>
      <c r="H10" s="227"/>
      <c r="I10" s="227"/>
    </row>
    <row r="11" spans="1:9" ht="25.5">
      <c r="A11" s="312" t="s">
        <v>0</v>
      </c>
      <c r="B11" s="21" t="s">
        <v>2</v>
      </c>
      <c r="C11" s="21" t="s">
        <v>3</v>
      </c>
      <c r="D11" s="22" t="s">
        <v>1</v>
      </c>
      <c r="E11" s="22" t="s">
        <v>109</v>
      </c>
      <c r="F11" s="23" t="s">
        <v>10</v>
      </c>
      <c r="G11" s="24" t="s">
        <v>110</v>
      </c>
      <c r="H11" s="23" t="s">
        <v>10</v>
      </c>
      <c r="I11" s="24" t="s">
        <v>110</v>
      </c>
    </row>
    <row r="12" spans="1:9" ht="25.5">
      <c r="A12" s="313"/>
      <c r="B12" s="25" t="s">
        <v>9</v>
      </c>
      <c r="C12" s="20" t="s">
        <v>8</v>
      </c>
      <c r="D12" s="26" t="s">
        <v>6</v>
      </c>
      <c r="E12" s="26" t="s">
        <v>111</v>
      </c>
      <c r="F12" s="27" t="s">
        <v>112</v>
      </c>
      <c r="G12" s="27" t="s">
        <v>112</v>
      </c>
      <c r="H12" s="27" t="s">
        <v>19</v>
      </c>
      <c r="I12" s="27" t="s">
        <v>19</v>
      </c>
    </row>
    <row r="13" spans="1:9" ht="38.25">
      <c r="A13" s="199" t="s">
        <v>35</v>
      </c>
      <c r="B13" s="280" t="s">
        <v>63</v>
      </c>
      <c r="C13" s="279">
        <v>41639</v>
      </c>
      <c r="D13" s="16" t="s">
        <v>64</v>
      </c>
      <c r="E13" s="19"/>
      <c r="F13" s="199" t="s">
        <v>34</v>
      </c>
      <c r="G13" s="280"/>
      <c r="H13" s="280" t="s">
        <v>66</v>
      </c>
      <c r="I13" s="199"/>
    </row>
    <row r="14" spans="1:9" ht="38.25">
      <c r="A14" s="200"/>
      <c r="B14" s="277"/>
      <c r="C14" s="277"/>
      <c r="D14" s="10" t="s">
        <v>40</v>
      </c>
      <c r="E14" s="19"/>
      <c r="F14" s="200"/>
      <c r="G14" s="277"/>
      <c r="H14" s="277"/>
      <c r="I14" s="200"/>
    </row>
    <row r="15" spans="1:9" ht="27.75" customHeight="1">
      <c r="A15" s="200"/>
      <c r="B15" s="277"/>
      <c r="C15" s="277"/>
      <c r="D15" s="10" t="s">
        <v>41</v>
      </c>
      <c r="E15" s="19"/>
      <c r="F15" s="200"/>
      <c r="G15" s="277"/>
      <c r="H15" s="277"/>
      <c r="I15" s="200"/>
    </row>
    <row r="16" spans="1:9" ht="38.25">
      <c r="A16" s="200"/>
      <c r="B16" s="277"/>
      <c r="C16" s="277"/>
      <c r="D16" s="10" t="s">
        <v>42</v>
      </c>
      <c r="E16" s="19"/>
      <c r="F16" s="200"/>
      <c r="G16" s="277"/>
      <c r="H16" s="277"/>
      <c r="I16" s="200"/>
    </row>
    <row r="17" spans="1:9" ht="51">
      <c r="A17" s="277"/>
      <c r="B17" s="277"/>
      <c r="C17" s="277"/>
      <c r="D17" s="10" t="s">
        <v>44</v>
      </c>
      <c r="E17" s="19"/>
      <c r="F17" s="277"/>
      <c r="G17" s="277"/>
      <c r="H17" s="277"/>
      <c r="I17" s="277"/>
    </row>
    <row r="18" spans="1:9" ht="25.5" customHeight="1">
      <c r="A18" s="278"/>
      <c r="B18" s="278"/>
      <c r="C18" s="278"/>
      <c r="D18" s="10" t="s">
        <v>43</v>
      </c>
      <c r="E18" s="19"/>
      <c r="F18" s="278"/>
      <c r="G18" s="278"/>
      <c r="H18" s="278"/>
      <c r="I18" s="278"/>
    </row>
    <row r="19" spans="1:9" ht="25.5">
      <c r="A19" s="199" t="s">
        <v>68</v>
      </c>
      <c r="B19" s="280" t="s">
        <v>63</v>
      </c>
      <c r="C19" s="279">
        <v>41639</v>
      </c>
      <c r="D19" s="18" t="s">
        <v>38</v>
      </c>
      <c r="E19" s="19"/>
      <c r="F19" s="199" t="s">
        <v>34</v>
      </c>
      <c r="G19" s="280"/>
      <c r="H19" s="280" t="s">
        <v>45</v>
      </c>
      <c r="I19" s="199"/>
    </row>
    <row r="20" spans="1:9" ht="25.5" customHeight="1">
      <c r="A20" s="277"/>
      <c r="B20" s="277"/>
      <c r="C20" s="277"/>
      <c r="D20" s="9" t="s">
        <v>37</v>
      </c>
      <c r="E20" s="19"/>
      <c r="F20" s="277"/>
      <c r="G20" s="277"/>
      <c r="H20" s="277"/>
      <c r="I20" s="277"/>
    </row>
    <row r="21" spans="1:9" ht="38.25">
      <c r="A21" s="277"/>
      <c r="B21" s="277"/>
      <c r="C21" s="277"/>
      <c r="D21" s="10" t="s">
        <v>39</v>
      </c>
      <c r="E21" s="19"/>
      <c r="F21" s="277"/>
      <c r="G21" s="277"/>
      <c r="H21" s="277"/>
      <c r="I21" s="277"/>
    </row>
    <row r="22" spans="1:9" ht="51">
      <c r="A22" s="278"/>
      <c r="B22" s="278"/>
      <c r="C22" s="278"/>
      <c r="D22" s="9" t="s">
        <v>36</v>
      </c>
      <c r="E22" s="19"/>
      <c r="F22" s="278"/>
      <c r="G22" s="278"/>
      <c r="H22" s="278"/>
      <c r="I22" s="278"/>
    </row>
    <row r="24" spans="1:9" ht="12.75">
      <c r="A24" s="276" t="s">
        <v>29</v>
      </c>
      <c r="B24" s="276"/>
      <c r="C24" s="227" t="s">
        <v>31</v>
      </c>
      <c r="D24" s="227"/>
      <c r="E24" s="227"/>
      <c r="F24" s="227"/>
      <c r="G24" s="227"/>
      <c r="H24" s="227"/>
      <c r="I24" s="227"/>
    </row>
    <row r="25" spans="1:9" ht="38.25">
      <c r="A25" s="199" t="s">
        <v>69</v>
      </c>
      <c r="B25" s="199" t="s">
        <v>75</v>
      </c>
      <c r="C25" s="279">
        <v>41639</v>
      </c>
      <c r="D25" s="9" t="s">
        <v>106</v>
      </c>
      <c r="E25" s="11"/>
      <c r="F25" s="199" t="s">
        <v>34</v>
      </c>
      <c r="G25" s="199"/>
      <c r="H25" s="199" t="s">
        <v>74</v>
      </c>
      <c r="I25" s="199"/>
    </row>
    <row r="26" spans="1:9" ht="38.25">
      <c r="A26" s="200"/>
      <c r="B26" s="200"/>
      <c r="C26" s="311"/>
      <c r="D26" s="9" t="s">
        <v>104</v>
      </c>
      <c r="E26" s="11"/>
      <c r="F26" s="200"/>
      <c r="G26" s="200"/>
      <c r="H26" s="200"/>
      <c r="I26" s="200"/>
    </row>
    <row r="27" spans="1:9" ht="25.5">
      <c r="A27" s="277"/>
      <c r="B27" s="277"/>
      <c r="C27" s="277"/>
      <c r="D27" s="9" t="s">
        <v>70</v>
      </c>
      <c r="E27" s="11"/>
      <c r="F27" s="200"/>
      <c r="G27" s="277"/>
      <c r="H27" s="277"/>
      <c r="I27" s="200"/>
    </row>
    <row r="28" spans="1:9" ht="51">
      <c r="A28" s="277"/>
      <c r="B28" s="277"/>
      <c r="C28" s="277"/>
      <c r="D28" s="9" t="s">
        <v>71</v>
      </c>
      <c r="E28" s="11"/>
      <c r="F28" s="200"/>
      <c r="G28" s="277"/>
      <c r="H28" s="277"/>
      <c r="I28" s="200"/>
    </row>
    <row r="29" spans="1:9" ht="25.5">
      <c r="A29" s="277"/>
      <c r="B29" s="277"/>
      <c r="C29" s="277"/>
      <c r="D29" s="9" t="s">
        <v>72</v>
      </c>
      <c r="E29" s="11"/>
      <c r="F29" s="277"/>
      <c r="G29" s="277"/>
      <c r="H29" s="277"/>
      <c r="I29" s="277"/>
    </row>
    <row r="30" spans="1:9" ht="114.75">
      <c r="A30" s="199" t="s">
        <v>76</v>
      </c>
      <c r="B30" s="199" t="s">
        <v>75</v>
      </c>
      <c r="C30" s="279">
        <v>41639</v>
      </c>
      <c r="D30" s="10" t="s">
        <v>77</v>
      </c>
      <c r="E30" s="15"/>
      <c r="F30" s="199" t="s">
        <v>34</v>
      </c>
      <c r="G30" s="199"/>
      <c r="H30" s="199" t="s">
        <v>82</v>
      </c>
      <c r="I30" s="199"/>
    </row>
    <row r="31" spans="1:9" ht="38.25">
      <c r="A31" s="277"/>
      <c r="B31" s="277"/>
      <c r="C31" s="277"/>
      <c r="D31" s="10" t="s">
        <v>81</v>
      </c>
      <c r="E31" s="15"/>
      <c r="F31" s="200"/>
      <c r="G31" s="277"/>
      <c r="H31" s="277"/>
      <c r="I31" s="200"/>
    </row>
    <row r="32" spans="1:9" ht="76.5">
      <c r="A32" s="277"/>
      <c r="B32" s="277"/>
      <c r="C32" s="277"/>
      <c r="D32" s="10" t="s">
        <v>78</v>
      </c>
      <c r="E32" s="15"/>
      <c r="F32" s="200"/>
      <c r="G32" s="277"/>
      <c r="H32" s="277"/>
      <c r="I32" s="200"/>
    </row>
    <row r="33" spans="1:9" ht="63.75">
      <c r="A33" s="277"/>
      <c r="B33" s="277"/>
      <c r="C33" s="277"/>
      <c r="D33" s="10" t="s">
        <v>79</v>
      </c>
      <c r="E33" s="15"/>
      <c r="F33" s="200"/>
      <c r="G33" s="277"/>
      <c r="H33" s="277"/>
      <c r="I33" s="200"/>
    </row>
    <row r="34" spans="1:9" ht="89.25">
      <c r="A34" s="277"/>
      <c r="B34" s="277"/>
      <c r="C34" s="277"/>
      <c r="D34" s="17" t="s">
        <v>80</v>
      </c>
      <c r="E34" s="15"/>
      <c r="F34" s="200"/>
      <c r="G34" s="277"/>
      <c r="H34" s="277"/>
      <c r="I34" s="200"/>
    </row>
    <row r="35" spans="1:9" ht="63.75" customHeight="1">
      <c r="A35" s="277"/>
      <c r="B35" s="277"/>
      <c r="C35" s="277"/>
      <c r="D35" s="9" t="s">
        <v>105</v>
      </c>
      <c r="E35" s="15"/>
      <c r="F35" s="200"/>
      <c r="G35" s="277"/>
      <c r="H35" s="277"/>
      <c r="I35" s="200"/>
    </row>
    <row r="36" spans="1:9" ht="38.25">
      <c r="A36" s="280" t="s">
        <v>67</v>
      </c>
      <c r="B36" s="280" t="s">
        <v>73</v>
      </c>
      <c r="C36" s="279">
        <v>41639</v>
      </c>
      <c r="D36" s="9" t="s">
        <v>85</v>
      </c>
      <c r="E36" s="11"/>
      <c r="F36" s="199" t="s">
        <v>34</v>
      </c>
      <c r="G36" s="199"/>
      <c r="H36" s="199" t="s">
        <v>107</v>
      </c>
      <c r="I36" s="199"/>
    </row>
    <row r="37" spans="1:9" ht="12.75">
      <c r="A37" s="277"/>
      <c r="B37" s="277"/>
      <c r="C37" s="277"/>
      <c r="D37" s="9" t="s">
        <v>83</v>
      </c>
      <c r="E37" s="11"/>
      <c r="F37" s="277"/>
      <c r="G37" s="277"/>
      <c r="H37" s="277"/>
      <c r="I37" s="277"/>
    </row>
    <row r="38" spans="1:9" ht="25.5">
      <c r="A38" s="278"/>
      <c r="B38" s="278"/>
      <c r="C38" s="278"/>
      <c r="D38" s="9" t="s">
        <v>84</v>
      </c>
      <c r="E38" s="11"/>
      <c r="F38" s="278"/>
      <c r="G38" s="278"/>
      <c r="H38" s="278"/>
      <c r="I38" s="278"/>
    </row>
    <row r="39" spans="1:9" ht="51" customHeight="1">
      <c r="A39" s="199" t="s">
        <v>86</v>
      </c>
      <c r="B39" s="280" t="s">
        <v>73</v>
      </c>
      <c r="C39" s="279">
        <v>41639</v>
      </c>
      <c r="D39" s="9" t="s">
        <v>48</v>
      </c>
      <c r="E39" s="11"/>
      <c r="F39" s="199" t="s">
        <v>34</v>
      </c>
      <c r="G39" s="199"/>
      <c r="H39" s="199" t="s">
        <v>87</v>
      </c>
      <c r="I39" s="199"/>
    </row>
    <row r="40" spans="1:9" ht="38.25">
      <c r="A40" s="277"/>
      <c r="B40" s="277"/>
      <c r="C40" s="277"/>
      <c r="D40" s="16" t="s">
        <v>47</v>
      </c>
      <c r="E40" s="11"/>
      <c r="F40" s="277"/>
      <c r="G40" s="277"/>
      <c r="H40" s="277"/>
      <c r="I40" s="277"/>
    </row>
    <row r="41" spans="1:9" ht="51">
      <c r="A41" s="278"/>
      <c r="B41" s="278"/>
      <c r="C41" s="278"/>
      <c r="D41" s="16" t="s">
        <v>49</v>
      </c>
      <c r="E41" s="11"/>
      <c r="F41" s="278"/>
      <c r="G41" s="278"/>
      <c r="H41" s="278"/>
      <c r="I41" s="278"/>
    </row>
    <row r="43" spans="1:9" ht="12.75">
      <c r="A43" s="276" t="s">
        <v>29</v>
      </c>
      <c r="B43" s="276"/>
      <c r="C43" s="227" t="s">
        <v>32</v>
      </c>
      <c r="D43" s="227"/>
      <c r="E43" s="227"/>
      <c r="F43" s="227"/>
      <c r="G43" s="227"/>
      <c r="H43" s="227"/>
      <c r="I43" s="227"/>
    </row>
    <row r="44" spans="1:9" ht="25.5">
      <c r="A44" s="280" t="s">
        <v>50</v>
      </c>
      <c r="B44" s="199" t="s">
        <v>63</v>
      </c>
      <c r="C44" s="279">
        <v>41639</v>
      </c>
      <c r="D44" s="9" t="s">
        <v>89</v>
      </c>
      <c r="E44" s="14"/>
      <c r="F44" s="199" t="s">
        <v>34</v>
      </c>
      <c r="G44" s="199"/>
      <c r="H44" s="199" t="s">
        <v>94</v>
      </c>
      <c r="I44" s="199"/>
    </row>
    <row r="45" spans="1:9" ht="25.5">
      <c r="A45" s="277"/>
      <c r="B45" s="277"/>
      <c r="C45" s="277"/>
      <c r="D45" s="9" t="s">
        <v>90</v>
      </c>
      <c r="E45" s="14"/>
      <c r="F45" s="277"/>
      <c r="G45" s="277"/>
      <c r="H45" s="277"/>
      <c r="I45" s="277"/>
    </row>
    <row r="46" spans="1:9" ht="38.25">
      <c r="A46" s="278"/>
      <c r="B46" s="278"/>
      <c r="C46" s="278"/>
      <c r="D46" s="9" t="s">
        <v>88</v>
      </c>
      <c r="E46" s="14"/>
      <c r="F46" s="278"/>
      <c r="G46" s="278"/>
      <c r="H46" s="278"/>
      <c r="I46" s="278"/>
    </row>
    <row r="47" spans="1:9" ht="25.5">
      <c r="A47" s="305" t="s">
        <v>52</v>
      </c>
      <c r="B47" s="307" t="s">
        <v>65</v>
      </c>
      <c r="C47" s="309">
        <v>41577</v>
      </c>
      <c r="D47" s="12" t="s">
        <v>53</v>
      </c>
      <c r="E47" s="13"/>
      <c r="F47" s="307" t="s">
        <v>34</v>
      </c>
      <c r="G47" s="307"/>
      <c r="H47" s="307" t="s">
        <v>54</v>
      </c>
      <c r="I47" s="307"/>
    </row>
    <row r="48" spans="1:9" ht="38.25">
      <c r="A48" s="306"/>
      <c r="B48" s="308"/>
      <c r="C48" s="310"/>
      <c r="D48" s="12" t="s">
        <v>55</v>
      </c>
      <c r="E48" s="13"/>
      <c r="F48" s="308"/>
      <c r="G48" s="308"/>
      <c r="H48" s="308"/>
      <c r="I48" s="308"/>
    </row>
    <row r="49" spans="1:9" ht="25.5">
      <c r="A49" s="306"/>
      <c r="B49" s="308"/>
      <c r="C49" s="310"/>
      <c r="D49" s="12" t="s">
        <v>56</v>
      </c>
      <c r="E49" s="13"/>
      <c r="F49" s="308"/>
      <c r="G49" s="308"/>
      <c r="H49" s="308"/>
      <c r="I49" s="308"/>
    </row>
    <row r="50" spans="1:9" ht="12.75">
      <c r="A50" s="280" t="s">
        <v>57</v>
      </c>
      <c r="B50" s="307" t="s">
        <v>63</v>
      </c>
      <c r="C50" s="279">
        <v>41577</v>
      </c>
      <c r="D50" s="9" t="s">
        <v>91</v>
      </c>
      <c r="E50" s="13"/>
      <c r="F50" s="199" t="s">
        <v>34</v>
      </c>
      <c r="G50" s="199"/>
      <c r="H50" s="199" t="s">
        <v>95</v>
      </c>
      <c r="I50" s="199"/>
    </row>
    <row r="51" spans="1:9" ht="38.25">
      <c r="A51" s="277"/>
      <c r="B51" s="308"/>
      <c r="C51" s="311"/>
      <c r="D51" s="9" t="s">
        <v>108</v>
      </c>
      <c r="E51" s="13"/>
      <c r="F51" s="200"/>
      <c r="G51" s="200"/>
      <c r="H51" s="200"/>
      <c r="I51" s="200"/>
    </row>
    <row r="52" spans="1:9" ht="38.25">
      <c r="A52" s="277"/>
      <c r="B52" s="308"/>
      <c r="C52" s="277"/>
      <c r="D52" s="9" t="s">
        <v>92</v>
      </c>
      <c r="E52" s="13"/>
      <c r="F52" s="277"/>
      <c r="G52" s="277"/>
      <c r="H52" s="277"/>
      <c r="I52" s="277"/>
    </row>
    <row r="53" spans="1:9" ht="38.25">
      <c r="A53" s="278"/>
      <c r="B53" s="308"/>
      <c r="C53" s="278"/>
      <c r="D53" s="9" t="s">
        <v>93</v>
      </c>
      <c r="E53" s="13"/>
      <c r="F53" s="278"/>
      <c r="G53" s="278"/>
      <c r="H53" s="278"/>
      <c r="I53" s="278"/>
    </row>
    <row r="54" spans="1:9" ht="25.5">
      <c r="A54" s="280" t="s">
        <v>51</v>
      </c>
      <c r="B54" s="199" t="s">
        <v>63</v>
      </c>
      <c r="C54" s="279">
        <v>41639</v>
      </c>
      <c r="D54" s="9" t="s">
        <v>98</v>
      </c>
      <c r="E54" s="11"/>
      <c r="F54" s="199" t="s">
        <v>34</v>
      </c>
      <c r="G54" s="199"/>
      <c r="H54" s="199" t="s">
        <v>46</v>
      </c>
      <c r="I54" s="199"/>
    </row>
    <row r="55" spans="1:9" ht="12.75">
      <c r="A55" s="277"/>
      <c r="B55" s="277"/>
      <c r="C55" s="277"/>
      <c r="D55" s="9" t="s">
        <v>96</v>
      </c>
      <c r="E55" s="11"/>
      <c r="F55" s="277"/>
      <c r="G55" s="277"/>
      <c r="H55" s="277"/>
      <c r="I55" s="277"/>
    </row>
    <row r="56" spans="1:9" ht="51">
      <c r="A56" s="278"/>
      <c r="B56" s="278"/>
      <c r="C56" s="278"/>
      <c r="D56" s="9" t="s">
        <v>97</v>
      </c>
      <c r="E56" s="11"/>
      <c r="F56" s="278"/>
      <c r="G56" s="278"/>
      <c r="H56" s="278"/>
      <c r="I56" s="278"/>
    </row>
    <row r="57" spans="1:9" ht="38.25">
      <c r="A57" s="280" t="s">
        <v>58</v>
      </c>
      <c r="B57" s="199" t="s">
        <v>63</v>
      </c>
      <c r="C57" s="279">
        <v>41639</v>
      </c>
      <c r="D57" s="16" t="s">
        <v>59</v>
      </c>
      <c r="E57" s="14"/>
      <c r="F57" s="199" t="s">
        <v>34</v>
      </c>
      <c r="G57" s="199"/>
      <c r="H57" s="199" t="s">
        <v>101</v>
      </c>
      <c r="I57" s="199"/>
    </row>
    <row r="58" spans="1:9" ht="25.5">
      <c r="A58" s="277"/>
      <c r="B58" s="277"/>
      <c r="C58" s="277"/>
      <c r="D58" s="9" t="s">
        <v>99</v>
      </c>
      <c r="E58" s="14"/>
      <c r="F58" s="277"/>
      <c r="G58" s="277"/>
      <c r="H58" s="277"/>
      <c r="I58" s="277"/>
    </row>
    <row r="59" spans="1:9" ht="25.5">
      <c r="A59" s="278"/>
      <c r="B59" s="278"/>
      <c r="C59" s="278"/>
      <c r="D59" s="12" t="s">
        <v>100</v>
      </c>
      <c r="E59" s="14"/>
      <c r="F59" s="278"/>
      <c r="G59" s="278"/>
      <c r="H59" s="278"/>
      <c r="I59" s="278"/>
    </row>
    <row r="61" spans="1:9" ht="12.75">
      <c r="A61" s="276" t="s">
        <v>29</v>
      </c>
      <c r="B61" s="276"/>
      <c r="C61" s="227" t="s">
        <v>33</v>
      </c>
      <c r="D61" s="227"/>
      <c r="E61" s="227"/>
      <c r="F61" s="227"/>
      <c r="G61" s="227"/>
      <c r="H61" s="227"/>
      <c r="I61" s="227"/>
    </row>
    <row r="62" spans="1:9" ht="25.5">
      <c r="A62" s="199" t="s">
        <v>60</v>
      </c>
      <c r="B62" s="199" t="s">
        <v>63</v>
      </c>
      <c r="C62" s="279">
        <v>41274</v>
      </c>
      <c r="D62" s="16" t="s">
        <v>61</v>
      </c>
      <c r="E62" s="14"/>
      <c r="F62" s="199" t="s">
        <v>34</v>
      </c>
      <c r="G62" s="199"/>
      <c r="H62" s="199" t="s">
        <v>103</v>
      </c>
      <c r="I62" s="199"/>
    </row>
    <row r="63" spans="1:9" ht="25.5">
      <c r="A63" s="277"/>
      <c r="B63" s="277"/>
      <c r="C63" s="277"/>
      <c r="D63" s="16" t="s">
        <v>62</v>
      </c>
      <c r="E63" s="14"/>
      <c r="F63" s="277"/>
      <c r="G63" s="200"/>
      <c r="H63" s="200"/>
      <c r="I63" s="277"/>
    </row>
    <row r="64" spans="1:9" ht="25.5">
      <c r="A64" s="278"/>
      <c r="B64" s="278"/>
      <c r="C64" s="278"/>
      <c r="D64" s="9" t="s">
        <v>102</v>
      </c>
      <c r="E64" s="14"/>
      <c r="F64" s="278"/>
      <c r="G64" s="201"/>
      <c r="H64" s="201"/>
      <c r="I64" s="278"/>
    </row>
  </sheetData>
  <sheetProtection/>
  <mergeCells count="105">
    <mergeCell ref="I54:I56"/>
    <mergeCell ref="F57:F59"/>
    <mergeCell ref="A61:B61"/>
    <mergeCell ref="C61:I61"/>
    <mergeCell ref="A62:A64"/>
    <mergeCell ref="B62:B64"/>
    <mergeCell ref="C62:C64"/>
    <mergeCell ref="F62:F64"/>
    <mergeCell ref="G62:G64"/>
    <mergeCell ref="H62:H64"/>
    <mergeCell ref="A54:A56"/>
    <mergeCell ref="B54:B56"/>
    <mergeCell ref="C54:C56"/>
    <mergeCell ref="F54:F56"/>
    <mergeCell ref="G54:G56"/>
    <mergeCell ref="H54:H56"/>
    <mergeCell ref="F47:F49"/>
    <mergeCell ref="A50:A53"/>
    <mergeCell ref="B50:B53"/>
    <mergeCell ref="C50:C53"/>
    <mergeCell ref="F50:F53"/>
    <mergeCell ref="G50:G53"/>
    <mergeCell ref="B44:B46"/>
    <mergeCell ref="C44:C46"/>
    <mergeCell ref="F44:F46"/>
    <mergeCell ref="G44:G46"/>
    <mergeCell ref="H44:H46"/>
    <mergeCell ref="I44:I46"/>
    <mergeCell ref="C39:C41"/>
    <mergeCell ref="F39:F41"/>
    <mergeCell ref="G39:G41"/>
    <mergeCell ref="H39:H41"/>
    <mergeCell ref="I39:I41"/>
    <mergeCell ref="A43:B43"/>
    <mergeCell ref="C43:I43"/>
    <mergeCell ref="I30:I35"/>
    <mergeCell ref="A36:A38"/>
    <mergeCell ref="B36:B38"/>
    <mergeCell ref="C36:C38"/>
    <mergeCell ref="F36:F38"/>
    <mergeCell ref="G36:G38"/>
    <mergeCell ref="H36:H38"/>
    <mergeCell ref="I36:I38"/>
    <mergeCell ref="A30:A35"/>
    <mergeCell ref="B30:B35"/>
    <mergeCell ref="C30:C35"/>
    <mergeCell ref="F30:F35"/>
    <mergeCell ref="G30:G35"/>
    <mergeCell ref="H30:H35"/>
    <mergeCell ref="A24:B24"/>
    <mergeCell ref="C24:I24"/>
    <mergeCell ref="A25:A29"/>
    <mergeCell ref="B25:B29"/>
    <mergeCell ref="C25:C29"/>
    <mergeCell ref="F25:F29"/>
    <mergeCell ref="G25:G29"/>
    <mergeCell ref="H25:H29"/>
    <mergeCell ref="I25:I29"/>
    <mergeCell ref="G13:G18"/>
    <mergeCell ref="H13:H18"/>
    <mergeCell ref="I13:I18"/>
    <mergeCell ref="I19:I22"/>
    <mergeCell ref="A19:A22"/>
    <mergeCell ref="B19:B22"/>
    <mergeCell ref="C19:C22"/>
    <mergeCell ref="F19:F22"/>
    <mergeCell ref="G19:G22"/>
    <mergeCell ref="H19:H22"/>
    <mergeCell ref="A10:B10"/>
    <mergeCell ref="C10:I10"/>
    <mergeCell ref="A11:A12"/>
    <mergeCell ref="A13:A18"/>
    <mergeCell ref="B13:B18"/>
    <mergeCell ref="C13:C18"/>
    <mergeCell ref="F13:F18"/>
    <mergeCell ref="A8:B8"/>
    <mergeCell ref="C8:I8"/>
    <mergeCell ref="C6:I6"/>
    <mergeCell ref="A1:A4"/>
    <mergeCell ref="B1:G5"/>
    <mergeCell ref="H1:I2"/>
    <mergeCell ref="H3:I3"/>
    <mergeCell ref="A6:B6"/>
    <mergeCell ref="A7:B7"/>
    <mergeCell ref="C7:D7"/>
    <mergeCell ref="E7:F7"/>
    <mergeCell ref="G7:I7"/>
    <mergeCell ref="A39:A41"/>
    <mergeCell ref="B39:B41"/>
    <mergeCell ref="A47:A49"/>
    <mergeCell ref="B47:B49"/>
    <mergeCell ref="C47:C49"/>
    <mergeCell ref="G47:G49"/>
    <mergeCell ref="H47:H49"/>
    <mergeCell ref="I47:I49"/>
    <mergeCell ref="I62:I64"/>
    <mergeCell ref="A44:A46"/>
    <mergeCell ref="H50:H53"/>
    <mergeCell ref="I50:I53"/>
    <mergeCell ref="C57:C59"/>
    <mergeCell ref="G57:G59"/>
    <mergeCell ref="H57:H59"/>
    <mergeCell ref="I57:I59"/>
    <mergeCell ref="A57:A59"/>
    <mergeCell ref="B57:B59"/>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I64"/>
  <sheetViews>
    <sheetView zoomScale="80" zoomScaleNormal="80" workbookViewId="0" topLeftCell="A1">
      <pane ySplit="8" topLeftCell="A9" activePane="bottomLeft" state="frozen"/>
      <selection pane="topLeft" activeCell="G13" sqref="G13:G18"/>
      <selection pane="bottomLeft" activeCell="G13" sqref="G13:G18"/>
    </sheetView>
  </sheetViews>
  <sheetFormatPr defaultColWidth="11.421875" defaultRowHeight="12.75"/>
  <cols>
    <col min="1" max="1" width="18.57421875" style="7" customWidth="1"/>
    <col min="2" max="2" width="16.8515625" style="7" customWidth="1"/>
    <col min="3" max="3" width="12.8515625" style="7" customWidth="1"/>
    <col min="4" max="4" width="24.57421875" style="7" customWidth="1"/>
    <col min="5" max="5" width="28.57421875" style="7" customWidth="1"/>
    <col min="6" max="6" width="16.28125" style="7" customWidth="1"/>
    <col min="7" max="8" width="16.7109375" style="7" customWidth="1"/>
    <col min="9" max="9" width="15.140625" style="7" customWidth="1"/>
    <col min="10" max="16384" width="11.421875" style="7" customWidth="1"/>
  </cols>
  <sheetData>
    <row r="1" spans="1:9" s="1" customFormat="1" ht="15.75" customHeight="1">
      <c r="A1" s="281"/>
      <c r="B1" s="283" t="s">
        <v>20</v>
      </c>
      <c r="C1" s="284"/>
      <c r="D1" s="284"/>
      <c r="E1" s="284"/>
      <c r="F1" s="284"/>
      <c r="G1" s="285"/>
      <c r="H1" s="292" t="s">
        <v>21</v>
      </c>
      <c r="I1" s="293"/>
    </row>
    <row r="2" spans="1:9" s="1" customFormat="1" ht="13.5" customHeight="1">
      <c r="A2" s="282"/>
      <c r="B2" s="286"/>
      <c r="C2" s="287"/>
      <c r="D2" s="287"/>
      <c r="E2" s="287"/>
      <c r="F2" s="287"/>
      <c r="G2" s="288"/>
      <c r="H2" s="294"/>
      <c r="I2" s="295"/>
    </row>
    <row r="3" spans="1:9" s="1" customFormat="1" ht="16.5" customHeight="1">
      <c r="A3" s="282"/>
      <c r="B3" s="286"/>
      <c r="C3" s="287"/>
      <c r="D3" s="287"/>
      <c r="E3" s="287"/>
      <c r="F3" s="287"/>
      <c r="G3" s="288"/>
      <c r="H3" s="294" t="s">
        <v>22</v>
      </c>
      <c r="I3" s="295"/>
    </row>
    <row r="4" spans="1:9" s="1" customFormat="1" ht="13.5" customHeight="1">
      <c r="A4" s="282"/>
      <c r="B4" s="286"/>
      <c r="C4" s="287"/>
      <c r="D4" s="287"/>
      <c r="E4" s="287"/>
      <c r="F4" s="287"/>
      <c r="G4" s="288"/>
      <c r="H4" s="2" t="s">
        <v>11</v>
      </c>
      <c r="I4" s="3" t="s">
        <v>12</v>
      </c>
    </row>
    <row r="5" spans="1:9" s="1" customFormat="1" ht="24" customHeight="1" thickBot="1">
      <c r="A5" s="4" t="s">
        <v>13</v>
      </c>
      <c r="B5" s="289"/>
      <c r="C5" s="290"/>
      <c r="D5" s="290"/>
      <c r="E5" s="290"/>
      <c r="F5" s="290"/>
      <c r="G5" s="291"/>
      <c r="H5" s="5">
        <v>2</v>
      </c>
      <c r="I5" s="6" t="s">
        <v>14</v>
      </c>
    </row>
    <row r="6" spans="1:9" s="1" customFormat="1" ht="15" customHeight="1">
      <c r="A6" s="296" t="s">
        <v>4</v>
      </c>
      <c r="B6" s="296"/>
      <c r="C6" s="243"/>
      <c r="D6" s="243"/>
      <c r="E6" s="243"/>
      <c r="F6" s="243"/>
      <c r="G6" s="243"/>
      <c r="H6" s="243"/>
      <c r="I6" s="243"/>
    </row>
    <row r="7" spans="1:9" s="1" customFormat="1" ht="12.75">
      <c r="A7" s="302" t="s">
        <v>23</v>
      </c>
      <c r="B7" s="302"/>
      <c r="C7" s="303" t="s">
        <v>28</v>
      </c>
      <c r="D7" s="304"/>
      <c r="E7" s="297" t="s">
        <v>25</v>
      </c>
      <c r="F7" s="297"/>
      <c r="G7" s="297"/>
      <c r="H7" s="297"/>
      <c r="I7" s="297"/>
    </row>
    <row r="8" spans="1:9" ht="25.5" customHeight="1">
      <c r="A8" s="298" t="s">
        <v>16</v>
      </c>
      <c r="B8" s="299"/>
      <c r="C8" s="300"/>
      <c r="D8" s="301"/>
      <c r="E8" s="301"/>
      <c r="F8" s="301"/>
      <c r="G8" s="301"/>
      <c r="H8" s="301"/>
      <c r="I8" s="301"/>
    </row>
    <row r="9" ht="12.75" customHeight="1"/>
    <row r="10" spans="1:9" ht="26.25" customHeight="1">
      <c r="A10" s="276" t="s">
        <v>29</v>
      </c>
      <c r="B10" s="276"/>
      <c r="C10" s="227" t="s">
        <v>30</v>
      </c>
      <c r="D10" s="227"/>
      <c r="E10" s="227"/>
      <c r="F10" s="227"/>
      <c r="G10" s="227"/>
      <c r="H10" s="227"/>
      <c r="I10" s="227"/>
    </row>
    <row r="11" spans="1:9" ht="25.5">
      <c r="A11" s="312" t="s">
        <v>0</v>
      </c>
      <c r="B11" s="21" t="s">
        <v>2</v>
      </c>
      <c r="C11" s="21" t="s">
        <v>3</v>
      </c>
      <c r="D11" s="22" t="s">
        <v>1</v>
      </c>
      <c r="E11" s="22" t="s">
        <v>109</v>
      </c>
      <c r="F11" s="23" t="s">
        <v>10</v>
      </c>
      <c r="G11" s="24" t="s">
        <v>110</v>
      </c>
      <c r="H11" s="23" t="s">
        <v>10</v>
      </c>
      <c r="I11" s="24" t="s">
        <v>110</v>
      </c>
    </row>
    <row r="12" spans="1:9" ht="25.5">
      <c r="A12" s="313"/>
      <c r="B12" s="25" t="s">
        <v>9</v>
      </c>
      <c r="C12" s="20" t="s">
        <v>8</v>
      </c>
      <c r="D12" s="26" t="s">
        <v>6</v>
      </c>
      <c r="E12" s="26" t="s">
        <v>111</v>
      </c>
      <c r="F12" s="27" t="s">
        <v>112</v>
      </c>
      <c r="G12" s="27" t="s">
        <v>112</v>
      </c>
      <c r="H12" s="27" t="s">
        <v>19</v>
      </c>
      <c r="I12" s="27" t="s">
        <v>19</v>
      </c>
    </row>
    <row r="13" spans="1:9" ht="38.25">
      <c r="A13" s="199" t="s">
        <v>35</v>
      </c>
      <c r="B13" s="280" t="s">
        <v>63</v>
      </c>
      <c r="C13" s="279">
        <v>41639</v>
      </c>
      <c r="D13" s="16" t="s">
        <v>64</v>
      </c>
      <c r="E13" s="19"/>
      <c r="F13" s="199" t="s">
        <v>34</v>
      </c>
      <c r="G13" s="280"/>
      <c r="H13" s="280" t="s">
        <v>66</v>
      </c>
      <c r="I13" s="199"/>
    </row>
    <row r="14" spans="1:9" ht="38.25">
      <c r="A14" s="200"/>
      <c r="B14" s="277"/>
      <c r="C14" s="277"/>
      <c r="D14" s="10" t="s">
        <v>40</v>
      </c>
      <c r="E14" s="19"/>
      <c r="F14" s="200"/>
      <c r="G14" s="277"/>
      <c r="H14" s="277"/>
      <c r="I14" s="200"/>
    </row>
    <row r="15" spans="1:9" ht="27.75" customHeight="1">
      <c r="A15" s="200"/>
      <c r="B15" s="277"/>
      <c r="C15" s="277"/>
      <c r="D15" s="10" t="s">
        <v>41</v>
      </c>
      <c r="E15" s="19"/>
      <c r="F15" s="200"/>
      <c r="G15" s="277"/>
      <c r="H15" s="277"/>
      <c r="I15" s="200"/>
    </row>
    <row r="16" spans="1:9" ht="38.25">
      <c r="A16" s="200"/>
      <c r="B16" s="277"/>
      <c r="C16" s="277"/>
      <c r="D16" s="10" t="s">
        <v>42</v>
      </c>
      <c r="E16" s="19"/>
      <c r="F16" s="200"/>
      <c r="G16" s="277"/>
      <c r="H16" s="277"/>
      <c r="I16" s="200"/>
    </row>
    <row r="17" spans="1:9" ht="51">
      <c r="A17" s="277"/>
      <c r="B17" s="277"/>
      <c r="C17" s="277"/>
      <c r="D17" s="10" t="s">
        <v>44</v>
      </c>
      <c r="E17" s="19"/>
      <c r="F17" s="277"/>
      <c r="G17" s="277"/>
      <c r="H17" s="277"/>
      <c r="I17" s="277"/>
    </row>
    <row r="18" spans="1:9" ht="25.5" customHeight="1">
      <c r="A18" s="278"/>
      <c r="B18" s="278"/>
      <c r="C18" s="278"/>
      <c r="D18" s="10" t="s">
        <v>43</v>
      </c>
      <c r="E18" s="19"/>
      <c r="F18" s="278"/>
      <c r="G18" s="278"/>
      <c r="H18" s="278"/>
      <c r="I18" s="278"/>
    </row>
    <row r="19" spans="1:9" ht="25.5">
      <c r="A19" s="199" t="s">
        <v>68</v>
      </c>
      <c r="B19" s="280" t="s">
        <v>63</v>
      </c>
      <c r="C19" s="279">
        <v>41639</v>
      </c>
      <c r="D19" s="18" t="s">
        <v>38</v>
      </c>
      <c r="E19" s="19"/>
      <c r="F19" s="199" t="s">
        <v>34</v>
      </c>
      <c r="G19" s="280"/>
      <c r="H19" s="280" t="s">
        <v>45</v>
      </c>
      <c r="I19" s="199"/>
    </row>
    <row r="20" spans="1:9" ht="25.5" customHeight="1">
      <c r="A20" s="277"/>
      <c r="B20" s="277"/>
      <c r="C20" s="277"/>
      <c r="D20" s="9" t="s">
        <v>37</v>
      </c>
      <c r="E20" s="19"/>
      <c r="F20" s="277"/>
      <c r="G20" s="277"/>
      <c r="H20" s="277"/>
      <c r="I20" s="277"/>
    </row>
    <row r="21" spans="1:9" ht="38.25">
      <c r="A21" s="277"/>
      <c r="B21" s="277"/>
      <c r="C21" s="277"/>
      <c r="D21" s="10" t="s">
        <v>39</v>
      </c>
      <c r="E21" s="19"/>
      <c r="F21" s="277"/>
      <c r="G21" s="277"/>
      <c r="H21" s="277"/>
      <c r="I21" s="277"/>
    </row>
    <row r="22" spans="1:9" ht="51">
      <c r="A22" s="278"/>
      <c r="B22" s="278"/>
      <c r="C22" s="278"/>
      <c r="D22" s="9" t="s">
        <v>36</v>
      </c>
      <c r="E22" s="19"/>
      <c r="F22" s="278"/>
      <c r="G22" s="278"/>
      <c r="H22" s="278"/>
      <c r="I22" s="278"/>
    </row>
    <row r="24" spans="1:9" ht="12.75">
      <c r="A24" s="276" t="s">
        <v>29</v>
      </c>
      <c r="B24" s="276"/>
      <c r="C24" s="227" t="s">
        <v>31</v>
      </c>
      <c r="D24" s="227"/>
      <c r="E24" s="227"/>
      <c r="F24" s="227"/>
      <c r="G24" s="227"/>
      <c r="H24" s="227"/>
      <c r="I24" s="227"/>
    </row>
    <row r="25" spans="1:9" ht="38.25">
      <c r="A25" s="199" t="s">
        <v>69</v>
      </c>
      <c r="B25" s="199" t="s">
        <v>75</v>
      </c>
      <c r="C25" s="279">
        <v>41639</v>
      </c>
      <c r="D25" s="9" t="s">
        <v>106</v>
      </c>
      <c r="E25" s="11"/>
      <c r="F25" s="199" t="s">
        <v>34</v>
      </c>
      <c r="G25" s="199"/>
      <c r="H25" s="199" t="s">
        <v>74</v>
      </c>
      <c r="I25" s="199"/>
    </row>
    <row r="26" spans="1:9" ht="38.25">
      <c r="A26" s="200"/>
      <c r="B26" s="200"/>
      <c r="C26" s="311"/>
      <c r="D26" s="9" t="s">
        <v>104</v>
      </c>
      <c r="E26" s="11"/>
      <c r="F26" s="200"/>
      <c r="G26" s="200"/>
      <c r="H26" s="200"/>
      <c r="I26" s="200"/>
    </row>
    <row r="27" spans="1:9" ht="25.5">
      <c r="A27" s="277"/>
      <c r="B27" s="277"/>
      <c r="C27" s="277"/>
      <c r="D27" s="9" t="s">
        <v>70</v>
      </c>
      <c r="E27" s="11"/>
      <c r="F27" s="200"/>
      <c r="G27" s="277"/>
      <c r="H27" s="277"/>
      <c r="I27" s="200"/>
    </row>
    <row r="28" spans="1:9" ht="51">
      <c r="A28" s="277"/>
      <c r="B28" s="277"/>
      <c r="C28" s="277"/>
      <c r="D28" s="9" t="s">
        <v>71</v>
      </c>
      <c r="E28" s="11"/>
      <c r="F28" s="200"/>
      <c r="G28" s="277"/>
      <c r="H28" s="277"/>
      <c r="I28" s="200"/>
    </row>
    <row r="29" spans="1:9" ht="25.5">
      <c r="A29" s="277"/>
      <c r="B29" s="277"/>
      <c r="C29" s="277"/>
      <c r="D29" s="9" t="s">
        <v>72</v>
      </c>
      <c r="E29" s="11"/>
      <c r="F29" s="277"/>
      <c r="G29" s="277"/>
      <c r="H29" s="277"/>
      <c r="I29" s="277"/>
    </row>
    <row r="30" spans="1:9" ht="114.75">
      <c r="A30" s="199" t="s">
        <v>76</v>
      </c>
      <c r="B30" s="199" t="s">
        <v>75</v>
      </c>
      <c r="C30" s="279">
        <v>41639</v>
      </c>
      <c r="D30" s="10" t="s">
        <v>77</v>
      </c>
      <c r="E30" s="15"/>
      <c r="F30" s="199" t="s">
        <v>34</v>
      </c>
      <c r="G30" s="199"/>
      <c r="H30" s="199" t="s">
        <v>82</v>
      </c>
      <c r="I30" s="199"/>
    </row>
    <row r="31" spans="1:9" ht="38.25">
      <c r="A31" s="277"/>
      <c r="B31" s="277"/>
      <c r="C31" s="277"/>
      <c r="D31" s="10" t="s">
        <v>81</v>
      </c>
      <c r="E31" s="15"/>
      <c r="F31" s="200"/>
      <c r="G31" s="277"/>
      <c r="H31" s="277"/>
      <c r="I31" s="200"/>
    </row>
    <row r="32" spans="1:9" ht="76.5">
      <c r="A32" s="277"/>
      <c r="B32" s="277"/>
      <c r="C32" s="277"/>
      <c r="D32" s="10" t="s">
        <v>78</v>
      </c>
      <c r="E32" s="15"/>
      <c r="F32" s="200"/>
      <c r="G32" s="277"/>
      <c r="H32" s="277"/>
      <c r="I32" s="200"/>
    </row>
    <row r="33" spans="1:9" ht="63.75">
      <c r="A33" s="277"/>
      <c r="B33" s="277"/>
      <c r="C33" s="277"/>
      <c r="D33" s="10" t="s">
        <v>79</v>
      </c>
      <c r="E33" s="15"/>
      <c r="F33" s="200"/>
      <c r="G33" s="277"/>
      <c r="H33" s="277"/>
      <c r="I33" s="200"/>
    </row>
    <row r="34" spans="1:9" ht="89.25">
      <c r="A34" s="277"/>
      <c r="B34" s="277"/>
      <c r="C34" s="277"/>
      <c r="D34" s="17" t="s">
        <v>80</v>
      </c>
      <c r="E34" s="15"/>
      <c r="F34" s="200"/>
      <c r="G34" s="277"/>
      <c r="H34" s="277"/>
      <c r="I34" s="200"/>
    </row>
    <row r="35" spans="1:9" ht="63.75" customHeight="1">
      <c r="A35" s="277"/>
      <c r="B35" s="277"/>
      <c r="C35" s="277"/>
      <c r="D35" s="9" t="s">
        <v>105</v>
      </c>
      <c r="E35" s="15"/>
      <c r="F35" s="200"/>
      <c r="G35" s="277"/>
      <c r="H35" s="277"/>
      <c r="I35" s="200"/>
    </row>
    <row r="36" spans="1:9" ht="38.25">
      <c r="A36" s="280" t="s">
        <v>67</v>
      </c>
      <c r="B36" s="280" t="s">
        <v>73</v>
      </c>
      <c r="C36" s="279">
        <v>41639</v>
      </c>
      <c r="D36" s="9" t="s">
        <v>85</v>
      </c>
      <c r="E36" s="11"/>
      <c r="F36" s="199" t="s">
        <v>34</v>
      </c>
      <c r="G36" s="199"/>
      <c r="H36" s="199" t="s">
        <v>107</v>
      </c>
      <c r="I36" s="199"/>
    </row>
    <row r="37" spans="1:9" ht="12.75">
      <c r="A37" s="277"/>
      <c r="B37" s="277"/>
      <c r="C37" s="277"/>
      <c r="D37" s="9" t="s">
        <v>83</v>
      </c>
      <c r="E37" s="11"/>
      <c r="F37" s="277"/>
      <c r="G37" s="277"/>
      <c r="H37" s="277"/>
      <c r="I37" s="277"/>
    </row>
    <row r="38" spans="1:9" ht="25.5">
      <c r="A38" s="278"/>
      <c r="B38" s="278"/>
      <c r="C38" s="278"/>
      <c r="D38" s="9" t="s">
        <v>84</v>
      </c>
      <c r="E38" s="11"/>
      <c r="F38" s="278"/>
      <c r="G38" s="278"/>
      <c r="H38" s="278"/>
      <c r="I38" s="278"/>
    </row>
    <row r="39" spans="1:9" ht="51" customHeight="1">
      <c r="A39" s="199" t="s">
        <v>86</v>
      </c>
      <c r="B39" s="280" t="s">
        <v>73</v>
      </c>
      <c r="C39" s="279">
        <v>41639</v>
      </c>
      <c r="D39" s="9" t="s">
        <v>48</v>
      </c>
      <c r="E39" s="11"/>
      <c r="F39" s="199" t="s">
        <v>34</v>
      </c>
      <c r="G39" s="199"/>
      <c r="H39" s="199" t="s">
        <v>87</v>
      </c>
      <c r="I39" s="199"/>
    </row>
    <row r="40" spans="1:9" ht="38.25">
      <c r="A40" s="277"/>
      <c r="B40" s="277"/>
      <c r="C40" s="277"/>
      <c r="D40" s="16" t="s">
        <v>47</v>
      </c>
      <c r="E40" s="11"/>
      <c r="F40" s="277"/>
      <c r="G40" s="277"/>
      <c r="H40" s="277"/>
      <c r="I40" s="277"/>
    </row>
    <row r="41" spans="1:9" ht="51">
      <c r="A41" s="278"/>
      <c r="B41" s="278"/>
      <c r="C41" s="278"/>
      <c r="D41" s="16" t="s">
        <v>49</v>
      </c>
      <c r="E41" s="11"/>
      <c r="F41" s="278"/>
      <c r="G41" s="278"/>
      <c r="H41" s="278"/>
      <c r="I41" s="278"/>
    </row>
    <row r="43" spans="1:9" ht="12.75">
      <c r="A43" s="276" t="s">
        <v>29</v>
      </c>
      <c r="B43" s="276"/>
      <c r="C43" s="227" t="s">
        <v>32</v>
      </c>
      <c r="D43" s="227"/>
      <c r="E43" s="227"/>
      <c r="F43" s="227"/>
      <c r="G43" s="227"/>
      <c r="H43" s="227"/>
      <c r="I43" s="227"/>
    </row>
    <row r="44" spans="1:9" ht="25.5">
      <c r="A44" s="280" t="s">
        <v>50</v>
      </c>
      <c r="B44" s="199" t="s">
        <v>63</v>
      </c>
      <c r="C44" s="279">
        <v>41639</v>
      </c>
      <c r="D44" s="9" t="s">
        <v>89</v>
      </c>
      <c r="E44" s="14"/>
      <c r="F44" s="199" t="s">
        <v>34</v>
      </c>
      <c r="G44" s="199"/>
      <c r="H44" s="199" t="s">
        <v>94</v>
      </c>
      <c r="I44" s="199"/>
    </row>
    <row r="45" spans="1:9" ht="25.5">
      <c r="A45" s="277"/>
      <c r="B45" s="277"/>
      <c r="C45" s="277"/>
      <c r="D45" s="9" t="s">
        <v>90</v>
      </c>
      <c r="E45" s="14"/>
      <c r="F45" s="277"/>
      <c r="G45" s="277"/>
      <c r="H45" s="277"/>
      <c r="I45" s="277"/>
    </row>
    <row r="46" spans="1:9" ht="38.25">
      <c r="A46" s="278"/>
      <c r="B46" s="278"/>
      <c r="C46" s="278"/>
      <c r="D46" s="9" t="s">
        <v>88</v>
      </c>
      <c r="E46" s="14"/>
      <c r="F46" s="278"/>
      <c r="G46" s="278"/>
      <c r="H46" s="278"/>
      <c r="I46" s="278"/>
    </row>
    <row r="47" spans="1:9" ht="25.5">
      <c r="A47" s="305" t="s">
        <v>52</v>
      </c>
      <c r="B47" s="307" t="s">
        <v>65</v>
      </c>
      <c r="C47" s="309">
        <v>41577</v>
      </c>
      <c r="D47" s="12" t="s">
        <v>53</v>
      </c>
      <c r="E47" s="13"/>
      <c r="F47" s="307" t="s">
        <v>34</v>
      </c>
      <c r="G47" s="307"/>
      <c r="H47" s="307" t="s">
        <v>54</v>
      </c>
      <c r="I47" s="307"/>
    </row>
    <row r="48" spans="1:9" ht="38.25">
      <c r="A48" s="306"/>
      <c r="B48" s="308"/>
      <c r="C48" s="310"/>
      <c r="D48" s="12" t="s">
        <v>55</v>
      </c>
      <c r="E48" s="13"/>
      <c r="F48" s="308"/>
      <c r="G48" s="308"/>
      <c r="H48" s="308"/>
      <c r="I48" s="308"/>
    </row>
    <row r="49" spans="1:9" ht="25.5">
      <c r="A49" s="306"/>
      <c r="B49" s="308"/>
      <c r="C49" s="310"/>
      <c r="D49" s="12" t="s">
        <v>56</v>
      </c>
      <c r="E49" s="13"/>
      <c r="F49" s="308"/>
      <c r="G49" s="308"/>
      <c r="H49" s="308"/>
      <c r="I49" s="308"/>
    </row>
    <row r="50" spans="1:9" ht="12.75">
      <c r="A50" s="280" t="s">
        <v>57</v>
      </c>
      <c r="B50" s="307" t="s">
        <v>63</v>
      </c>
      <c r="C50" s="279">
        <v>41577</v>
      </c>
      <c r="D50" s="9" t="s">
        <v>91</v>
      </c>
      <c r="E50" s="13"/>
      <c r="F50" s="199" t="s">
        <v>34</v>
      </c>
      <c r="G50" s="199"/>
      <c r="H50" s="199" t="s">
        <v>95</v>
      </c>
      <c r="I50" s="199"/>
    </row>
    <row r="51" spans="1:9" ht="38.25">
      <c r="A51" s="277"/>
      <c r="B51" s="308"/>
      <c r="C51" s="311"/>
      <c r="D51" s="9" t="s">
        <v>108</v>
      </c>
      <c r="E51" s="13"/>
      <c r="F51" s="200"/>
      <c r="G51" s="200"/>
      <c r="H51" s="200"/>
      <c r="I51" s="200"/>
    </row>
    <row r="52" spans="1:9" ht="38.25">
      <c r="A52" s="277"/>
      <c r="B52" s="308"/>
      <c r="C52" s="277"/>
      <c r="D52" s="9" t="s">
        <v>92</v>
      </c>
      <c r="E52" s="13"/>
      <c r="F52" s="277"/>
      <c r="G52" s="277"/>
      <c r="H52" s="277"/>
      <c r="I52" s="277"/>
    </row>
    <row r="53" spans="1:9" ht="38.25">
      <c r="A53" s="278"/>
      <c r="B53" s="308"/>
      <c r="C53" s="278"/>
      <c r="D53" s="9" t="s">
        <v>93</v>
      </c>
      <c r="E53" s="13"/>
      <c r="F53" s="278"/>
      <c r="G53" s="278"/>
      <c r="H53" s="278"/>
      <c r="I53" s="278"/>
    </row>
    <row r="54" spans="1:9" ht="25.5">
      <c r="A54" s="280" t="s">
        <v>51</v>
      </c>
      <c r="B54" s="199" t="s">
        <v>63</v>
      </c>
      <c r="C54" s="279">
        <v>41639</v>
      </c>
      <c r="D54" s="9" t="s">
        <v>98</v>
      </c>
      <c r="E54" s="11"/>
      <c r="F54" s="199" t="s">
        <v>34</v>
      </c>
      <c r="G54" s="199"/>
      <c r="H54" s="199" t="s">
        <v>46</v>
      </c>
      <c r="I54" s="199"/>
    </row>
    <row r="55" spans="1:9" ht="12.75">
      <c r="A55" s="277"/>
      <c r="B55" s="277"/>
      <c r="C55" s="277"/>
      <c r="D55" s="9" t="s">
        <v>96</v>
      </c>
      <c r="E55" s="11"/>
      <c r="F55" s="277"/>
      <c r="G55" s="277"/>
      <c r="H55" s="277"/>
      <c r="I55" s="277"/>
    </row>
    <row r="56" spans="1:9" ht="51">
      <c r="A56" s="278"/>
      <c r="B56" s="278"/>
      <c r="C56" s="278"/>
      <c r="D56" s="9" t="s">
        <v>97</v>
      </c>
      <c r="E56" s="11"/>
      <c r="F56" s="278"/>
      <c r="G56" s="278"/>
      <c r="H56" s="278"/>
      <c r="I56" s="278"/>
    </row>
    <row r="57" spans="1:9" ht="38.25">
      <c r="A57" s="280" t="s">
        <v>58</v>
      </c>
      <c r="B57" s="199" t="s">
        <v>63</v>
      </c>
      <c r="C57" s="279">
        <v>41639</v>
      </c>
      <c r="D57" s="16" t="s">
        <v>59</v>
      </c>
      <c r="E57" s="14"/>
      <c r="F57" s="199" t="s">
        <v>34</v>
      </c>
      <c r="G57" s="199"/>
      <c r="H57" s="199" t="s">
        <v>101</v>
      </c>
      <c r="I57" s="199"/>
    </row>
    <row r="58" spans="1:9" ht="25.5">
      <c r="A58" s="277"/>
      <c r="B58" s="277"/>
      <c r="C58" s="277"/>
      <c r="D58" s="9" t="s">
        <v>99</v>
      </c>
      <c r="E58" s="14"/>
      <c r="F58" s="277"/>
      <c r="G58" s="277"/>
      <c r="H58" s="277"/>
      <c r="I58" s="277"/>
    </row>
    <row r="59" spans="1:9" ht="25.5">
      <c r="A59" s="278"/>
      <c r="B59" s="278"/>
      <c r="C59" s="278"/>
      <c r="D59" s="12" t="s">
        <v>100</v>
      </c>
      <c r="E59" s="14"/>
      <c r="F59" s="278"/>
      <c r="G59" s="278"/>
      <c r="H59" s="278"/>
      <c r="I59" s="278"/>
    </row>
    <row r="61" spans="1:9" ht="12.75">
      <c r="A61" s="276" t="s">
        <v>29</v>
      </c>
      <c r="B61" s="276"/>
      <c r="C61" s="227" t="s">
        <v>33</v>
      </c>
      <c r="D61" s="227"/>
      <c r="E61" s="227"/>
      <c r="F61" s="227"/>
      <c r="G61" s="227"/>
      <c r="H61" s="227"/>
      <c r="I61" s="227"/>
    </row>
    <row r="62" spans="1:9" ht="25.5">
      <c r="A62" s="199" t="s">
        <v>60</v>
      </c>
      <c r="B62" s="199" t="s">
        <v>63</v>
      </c>
      <c r="C62" s="279">
        <v>41274</v>
      </c>
      <c r="D62" s="16" t="s">
        <v>61</v>
      </c>
      <c r="E62" s="14"/>
      <c r="F62" s="199" t="s">
        <v>34</v>
      </c>
      <c r="G62" s="199"/>
      <c r="H62" s="199" t="s">
        <v>103</v>
      </c>
      <c r="I62" s="199"/>
    </row>
    <row r="63" spans="1:9" ht="25.5">
      <c r="A63" s="277"/>
      <c r="B63" s="277"/>
      <c r="C63" s="277"/>
      <c r="D63" s="16" t="s">
        <v>62</v>
      </c>
      <c r="E63" s="14"/>
      <c r="F63" s="277"/>
      <c r="G63" s="200"/>
      <c r="H63" s="200"/>
      <c r="I63" s="277"/>
    </row>
    <row r="64" spans="1:9" ht="25.5">
      <c r="A64" s="278"/>
      <c r="B64" s="278"/>
      <c r="C64" s="278"/>
      <c r="D64" s="9" t="s">
        <v>102</v>
      </c>
      <c r="E64" s="14"/>
      <c r="F64" s="278"/>
      <c r="G64" s="201"/>
      <c r="H64" s="201"/>
      <c r="I64" s="278"/>
    </row>
  </sheetData>
  <sheetProtection/>
  <mergeCells count="105">
    <mergeCell ref="A61:B61"/>
    <mergeCell ref="C61:I61"/>
    <mergeCell ref="A62:A64"/>
    <mergeCell ref="B62:B64"/>
    <mergeCell ref="C62:C64"/>
    <mergeCell ref="F62:F64"/>
    <mergeCell ref="G62:G64"/>
    <mergeCell ref="H62:H64"/>
    <mergeCell ref="I62:I64"/>
    <mergeCell ref="I54:I56"/>
    <mergeCell ref="A50:A53"/>
    <mergeCell ref="B50:B53"/>
    <mergeCell ref="B57:B59"/>
    <mergeCell ref="C57:C59"/>
    <mergeCell ref="F57:F59"/>
    <mergeCell ref="G57:G59"/>
    <mergeCell ref="H57:H59"/>
    <mergeCell ref="I57:I59"/>
    <mergeCell ref="A54:A56"/>
    <mergeCell ref="B54:B56"/>
    <mergeCell ref="C54:C56"/>
    <mergeCell ref="F54:F56"/>
    <mergeCell ref="G54:G56"/>
    <mergeCell ref="H54:H56"/>
    <mergeCell ref="A47:A49"/>
    <mergeCell ref="B47:B49"/>
    <mergeCell ref="C47:C49"/>
    <mergeCell ref="F47:F49"/>
    <mergeCell ref="G47:G49"/>
    <mergeCell ref="I50:I53"/>
    <mergeCell ref="H44:H46"/>
    <mergeCell ref="C50:C53"/>
    <mergeCell ref="F50:F53"/>
    <mergeCell ref="G50:G53"/>
    <mergeCell ref="H50:H53"/>
    <mergeCell ref="I44:I46"/>
    <mergeCell ref="F44:F46"/>
    <mergeCell ref="G44:G46"/>
    <mergeCell ref="I25:I29"/>
    <mergeCell ref="A25:A29"/>
    <mergeCell ref="B25:B29"/>
    <mergeCell ref="C25:C29"/>
    <mergeCell ref="G25:G29"/>
    <mergeCell ref="H47:H49"/>
    <mergeCell ref="I47:I49"/>
    <mergeCell ref="A44:A46"/>
    <mergeCell ref="B44:B46"/>
    <mergeCell ref="C44:C46"/>
    <mergeCell ref="F13:F18"/>
    <mergeCell ref="F30:F35"/>
    <mergeCell ref="F36:F38"/>
    <mergeCell ref="G30:G35"/>
    <mergeCell ref="A36:A38"/>
    <mergeCell ref="H25:H29"/>
    <mergeCell ref="B19:B22"/>
    <mergeCell ref="C19:C22"/>
    <mergeCell ref="F19:F22"/>
    <mergeCell ref="G19:G22"/>
    <mergeCell ref="H19:H22"/>
    <mergeCell ref="I19:I22"/>
    <mergeCell ref="G13:G18"/>
    <mergeCell ref="A24:B24"/>
    <mergeCell ref="C24:I24"/>
    <mergeCell ref="F25:F29"/>
    <mergeCell ref="A13:A18"/>
    <mergeCell ref="B13:B18"/>
    <mergeCell ref="C13:C18"/>
    <mergeCell ref="H13:H18"/>
    <mergeCell ref="I13:I18"/>
    <mergeCell ref="A19:A22"/>
    <mergeCell ref="C6:I6"/>
    <mergeCell ref="A10:B10"/>
    <mergeCell ref="C10:I10"/>
    <mergeCell ref="A11:A12"/>
    <mergeCell ref="A7:B7"/>
    <mergeCell ref="C7:D7"/>
    <mergeCell ref="E7:F7"/>
    <mergeCell ref="G7:I7"/>
    <mergeCell ref="A8:B8"/>
    <mergeCell ref="C8:I8"/>
    <mergeCell ref="A1:A4"/>
    <mergeCell ref="B1:G5"/>
    <mergeCell ref="H1:I2"/>
    <mergeCell ref="H3:I3"/>
    <mergeCell ref="A6:B6"/>
    <mergeCell ref="I39:I41"/>
    <mergeCell ref="F39:F41"/>
    <mergeCell ref="A39:A41"/>
    <mergeCell ref="A30:A35"/>
    <mergeCell ref="B30:B35"/>
    <mergeCell ref="C30:C35"/>
    <mergeCell ref="B36:B38"/>
    <mergeCell ref="C36:C38"/>
    <mergeCell ref="H30:H35"/>
    <mergeCell ref="I30:I35"/>
    <mergeCell ref="A43:B43"/>
    <mergeCell ref="C43:I43"/>
    <mergeCell ref="A57:A59"/>
    <mergeCell ref="G36:G38"/>
    <mergeCell ref="H36:H38"/>
    <mergeCell ref="I36:I38"/>
    <mergeCell ref="B39:B41"/>
    <mergeCell ref="C39:C41"/>
    <mergeCell ref="G39:G41"/>
    <mergeCell ref="H39:H41"/>
  </mergeCells>
  <printOptions/>
  <pageMargins left="0.2362204724409449" right="0.2362204724409449" top="0.31496062992125984" bottom="0.3937007874015748" header="0" footer="0"/>
  <pageSetup horizontalDpi="300" verticalDpi="300" orientation="landscape" scale="87" r:id="rId2"/>
  <drawing r:id="rId1"/>
</worksheet>
</file>

<file path=xl/worksheets/sheet6.xml><?xml version="1.0" encoding="utf-8"?>
<worksheet xmlns="http://schemas.openxmlformats.org/spreadsheetml/2006/main" xmlns:r="http://schemas.openxmlformats.org/officeDocument/2006/relationships">
  <dimension ref="F1:F77"/>
  <sheetViews>
    <sheetView zoomScalePageLayoutView="0" workbookViewId="0" topLeftCell="A1">
      <selection activeCell="F43" sqref="F43"/>
    </sheetView>
  </sheetViews>
  <sheetFormatPr defaultColWidth="11.421875" defaultRowHeight="12.75"/>
  <cols>
    <col min="6" max="6" width="26.8515625" style="8" customWidth="1"/>
    <col min="8" max="8" width="10.00390625" style="0" bestFit="1" customWidth="1"/>
  </cols>
  <sheetData>
    <row r="1" ht="12.75">
      <c r="F1"/>
    </row>
    <row r="2" ht="12.75">
      <c r="F2"/>
    </row>
    <row r="3" ht="12.75">
      <c r="F3"/>
    </row>
    <row r="4" ht="12.75">
      <c r="F4" s="48" t="s">
        <v>12</v>
      </c>
    </row>
    <row r="5" ht="12.75">
      <c r="F5" s="48" t="s">
        <v>14</v>
      </c>
    </row>
    <row r="6" ht="12.75">
      <c r="F6"/>
    </row>
    <row r="7" ht="12.75">
      <c r="F7"/>
    </row>
    <row r="8" ht="12.75">
      <c r="F8"/>
    </row>
    <row r="9" ht="12.75">
      <c r="F9"/>
    </row>
    <row r="10" ht="12.75">
      <c r="F10"/>
    </row>
    <row r="11" ht="25.5">
      <c r="F11" s="53" t="s">
        <v>110</v>
      </c>
    </row>
    <row r="12" ht="12.75">
      <c r="F12" s="54" t="s">
        <v>19</v>
      </c>
    </row>
    <row r="13" ht="12.75">
      <c r="F13" s="314" t="s">
        <v>113</v>
      </c>
    </row>
    <row r="14" ht="12.75">
      <c r="F14" s="314"/>
    </row>
    <row r="15" ht="12.75">
      <c r="F15" s="314"/>
    </row>
    <row r="16" ht="12.75">
      <c r="F16" s="314"/>
    </row>
    <row r="17" ht="12.75">
      <c r="F17" s="314"/>
    </row>
    <row r="18" ht="12.75">
      <c r="F18" s="314"/>
    </row>
    <row r="19" ht="12.75">
      <c r="F19" s="55">
        <v>0.56666</v>
      </c>
    </row>
    <row r="20" ht="17.25" customHeight="1">
      <c r="F20" s="55">
        <v>0.75</v>
      </c>
    </row>
    <row r="21" ht="12.75">
      <c r="F21" s="56">
        <v>0.75</v>
      </c>
    </row>
    <row r="22" ht="12.75">
      <c r="F22" s="55">
        <v>0.3</v>
      </c>
    </row>
    <row r="23" ht="12.75">
      <c r="F23" s="55">
        <v>0.3</v>
      </c>
    </row>
    <row r="24" ht="12.75">
      <c r="F24" s="57">
        <v>0.5</v>
      </c>
    </row>
    <row r="25" ht="12.75">
      <c r="F25" s="58">
        <v>0.5</v>
      </c>
    </row>
    <row r="26" ht="12.75">
      <c r="F26" s="58">
        <v>0.5</v>
      </c>
    </row>
    <row r="27" ht="12.75">
      <c r="F27" s="59">
        <v>0.41</v>
      </c>
    </row>
    <row r="28" ht="12.75">
      <c r="F28" s="56">
        <v>0.8333333333333334</v>
      </c>
    </row>
    <row r="29" ht="12.75">
      <c r="F29" s="56">
        <v>0.33</v>
      </c>
    </row>
    <row r="30" ht="12.75">
      <c r="F30" s="56">
        <v>0.6666666666666666</v>
      </c>
    </row>
    <row r="31" ht="12.75">
      <c r="F31" s="60">
        <v>0.875</v>
      </c>
    </row>
    <row r="32" ht="12.75">
      <c r="F32" s="55">
        <v>0.8333333333333334</v>
      </c>
    </row>
    <row r="33" ht="12.75">
      <c r="F33" s="61">
        <v>0.8333333333333334</v>
      </c>
    </row>
    <row r="34" ht="12.75">
      <c r="F34" s="55">
        <v>0.8333333333333334</v>
      </c>
    </row>
    <row r="35" ht="12.75">
      <c r="F35" s="55">
        <v>1</v>
      </c>
    </row>
    <row r="36" ht="12.75">
      <c r="F36" s="55">
        <v>0.5</v>
      </c>
    </row>
    <row r="37" ht="12.75">
      <c r="F37" s="55">
        <v>0.5</v>
      </c>
    </row>
    <row r="38" ht="12.75">
      <c r="F38" s="55">
        <v>0.5</v>
      </c>
    </row>
    <row r="39" ht="12.75">
      <c r="F39" s="54" t="s">
        <v>19</v>
      </c>
    </row>
    <row r="40" ht="12.75">
      <c r="F40" s="62">
        <v>0.5</v>
      </c>
    </row>
    <row r="41" ht="12.75">
      <c r="F41" s="62">
        <v>0.33</v>
      </c>
    </row>
    <row r="42" ht="12.75">
      <c r="F42" s="62">
        <v>0.66666</v>
      </c>
    </row>
    <row r="43" ht="12.75">
      <c r="F43" s="63">
        <v>0.33</v>
      </c>
    </row>
    <row r="44" ht="12.75">
      <c r="F44" s="64">
        <v>0.56</v>
      </c>
    </row>
    <row r="45" ht="12.75">
      <c r="F45" s="54" t="s">
        <v>19</v>
      </c>
    </row>
    <row r="46" ht="12.75">
      <c r="F46" s="62">
        <v>0.66</v>
      </c>
    </row>
    <row r="47" ht="12.75">
      <c r="F47" s="62">
        <v>0.6</v>
      </c>
    </row>
    <row r="48" ht="12.75">
      <c r="F48" s="59">
        <v>0.875</v>
      </c>
    </row>
    <row r="49" ht="12.75">
      <c r="F49" s="59">
        <v>0.8</v>
      </c>
    </row>
    <row r="50" ht="12.75">
      <c r="F50" s="65">
        <v>1</v>
      </c>
    </row>
    <row r="51" ht="12.75">
      <c r="F51" s="65">
        <v>1</v>
      </c>
    </row>
    <row r="52" ht="12.75">
      <c r="F52" s="54" t="s">
        <v>19</v>
      </c>
    </row>
    <row r="53" ht="12.75">
      <c r="F53" s="62">
        <v>0.1</v>
      </c>
    </row>
    <row r="54" ht="12.75">
      <c r="F54" s="62">
        <v>0.33333</v>
      </c>
    </row>
    <row r="55" ht="12.75">
      <c r="F55" s="62">
        <v>0.375</v>
      </c>
    </row>
    <row r="56" ht="12.75">
      <c r="F56" s="62">
        <v>0.16666</v>
      </c>
    </row>
    <row r="57" ht="12.75">
      <c r="F57" s="62">
        <v>0.75</v>
      </c>
    </row>
    <row r="58" ht="12.75">
      <c r="F58" s="62">
        <v>0.666666</v>
      </c>
    </row>
    <row r="59" ht="12.75">
      <c r="F59" s="66">
        <v>0.7</v>
      </c>
    </row>
    <row r="60" ht="12.75">
      <c r="F60" s="67">
        <v>0.528</v>
      </c>
    </row>
    <row r="61" ht="12.75">
      <c r="F61" s="56">
        <v>0.25</v>
      </c>
    </row>
    <row r="62" ht="12.75">
      <c r="F62" s="59">
        <v>0.25</v>
      </c>
    </row>
    <row r="63" ht="12.75">
      <c r="F63" s="59">
        <v>0.33</v>
      </c>
    </row>
    <row r="64" ht="12.75">
      <c r="F64" s="59">
        <f>3/4</f>
        <v>0.75</v>
      </c>
    </row>
    <row r="65" ht="12.75">
      <c r="F65" s="59">
        <f>3/4</f>
        <v>0.75</v>
      </c>
    </row>
    <row r="66" ht="12.75">
      <c r="F66" s="59">
        <f>2/4</f>
        <v>0.5</v>
      </c>
    </row>
    <row r="67" ht="12.75">
      <c r="F67" s="54" t="s">
        <v>19</v>
      </c>
    </row>
    <row r="68" ht="12.75">
      <c r="F68" s="68">
        <v>0.5</v>
      </c>
    </row>
    <row r="69" ht="12.75">
      <c r="F69" s="55">
        <v>0.75</v>
      </c>
    </row>
    <row r="70" ht="12.75">
      <c r="F70" s="62">
        <v>0.87</v>
      </c>
    </row>
    <row r="71" ht="12.75">
      <c r="F71" s="62">
        <v>0.77</v>
      </c>
    </row>
    <row r="72" ht="12.75">
      <c r="F72" s="69">
        <v>0.75</v>
      </c>
    </row>
    <row r="73" ht="12.75">
      <c r="F73" s="69">
        <v>1</v>
      </c>
    </row>
    <row r="74" ht="12.75">
      <c r="F74" s="70">
        <f>(1+0.5+0.5+0.5)/7</f>
        <v>0.35714285714285715</v>
      </c>
    </row>
    <row r="75" ht="12.75">
      <c r="F75" s="70">
        <f>(342+288)/2989</f>
        <v>0.2107728337236534</v>
      </c>
    </row>
    <row r="76" ht="12.75">
      <c r="F76" s="70">
        <v>0.625</v>
      </c>
    </row>
    <row r="77" ht="12.75">
      <c r="F77"/>
    </row>
    <row r="78" ht="12.75"/>
    <row r="79" ht="12.75"/>
    <row r="80" ht="12.75"/>
    <row r="81" ht="12.75"/>
    <row r="82" ht="12.75"/>
    <row r="83" ht="12.75"/>
    <row r="84" ht="12.75"/>
    <row r="85" ht="12.75"/>
  </sheetData>
  <sheetProtection/>
  <mergeCells count="1">
    <mergeCell ref="F13:F18"/>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AB125"/>
  <sheetViews>
    <sheetView zoomScale="70" zoomScaleNormal="70" zoomScalePageLayoutView="0" workbookViewId="0" topLeftCell="B1">
      <selection activeCell="E20" sqref="E20:E23"/>
    </sheetView>
  </sheetViews>
  <sheetFormatPr defaultColWidth="11.421875" defaultRowHeight="12.75"/>
  <cols>
    <col min="1" max="1" width="3.00390625" style="143" hidden="1" customWidth="1"/>
    <col min="2" max="2" width="21.8515625" style="144" customWidth="1"/>
    <col min="3" max="3" width="36.8515625" style="145" customWidth="1"/>
    <col min="4" max="4" width="32.8515625" style="146" customWidth="1"/>
    <col min="5" max="5" width="32.28125" style="145" customWidth="1"/>
    <col min="6" max="6" width="3.7109375" style="145" customWidth="1"/>
    <col min="7" max="7" width="13.7109375" style="145" customWidth="1"/>
    <col min="8" max="8" width="5.57421875" style="145" customWidth="1"/>
    <col min="9" max="9" width="14.140625" style="145" bestFit="1" customWidth="1"/>
    <col min="10" max="10" width="5.57421875" style="145" customWidth="1"/>
    <col min="11" max="11" width="13.7109375" style="145" customWidth="1"/>
    <col min="12" max="12" width="29.57421875" style="147" customWidth="1"/>
    <col min="13" max="13" width="20.57421875" style="147" customWidth="1"/>
    <col min="14" max="14" width="15.421875" style="147" customWidth="1"/>
    <col min="15" max="15" width="15.28125" style="145" customWidth="1"/>
    <col min="16" max="16" width="13.00390625" style="145" customWidth="1"/>
    <col min="17" max="17" width="11.00390625" style="145" customWidth="1"/>
    <col min="18" max="18" width="13.28125" style="145" customWidth="1"/>
    <col min="19" max="19" width="7.7109375" style="145" customWidth="1"/>
    <col min="20" max="20" width="14.140625" style="145" customWidth="1"/>
    <col min="21" max="21" width="35.7109375" style="145" customWidth="1"/>
    <col min="22" max="22" width="21.8515625" style="145" customWidth="1"/>
    <col min="23" max="23" width="22.8515625" style="145" customWidth="1"/>
    <col min="24" max="24" width="24.7109375" style="144" customWidth="1"/>
    <col min="25" max="25" width="42.28125" style="145" customWidth="1"/>
    <col min="26" max="26" width="27.140625" style="145" hidden="1" customWidth="1"/>
    <col min="27" max="27" width="19.28125" style="145" customWidth="1"/>
    <col min="28" max="28" width="48.8515625" style="145" customWidth="1"/>
    <col min="29" max="16384" width="11.421875" style="145" customWidth="1"/>
  </cols>
  <sheetData>
    <row r="1" spans="1:27" s="137" customFormat="1" ht="40.5" customHeight="1">
      <c r="A1" s="136"/>
      <c r="B1" s="341"/>
      <c r="C1" s="342"/>
      <c r="D1" s="345" t="s">
        <v>244</v>
      </c>
      <c r="E1" s="345"/>
      <c r="F1" s="345"/>
      <c r="G1" s="345"/>
      <c r="H1" s="345"/>
      <c r="I1" s="345"/>
      <c r="J1" s="345"/>
      <c r="K1" s="345"/>
      <c r="L1" s="345"/>
      <c r="M1" s="345"/>
      <c r="N1" s="345"/>
      <c r="O1" s="345"/>
      <c r="P1" s="345"/>
      <c r="Q1" s="345"/>
      <c r="R1" s="345"/>
      <c r="S1" s="345"/>
      <c r="T1" s="345"/>
      <c r="U1" s="345"/>
      <c r="V1" s="345"/>
      <c r="W1" s="345"/>
      <c r="X1" s="345"/>
      <c r="Y1" s="352" t="s">
        <v>245</v>
      </c>
      <c r="Z1" s="352"/>
      <c r="AA1" s="352"/>
    </row>
    <row r="2" spans="1:27" s="137" customFormat="1" ht="17.25" customHeight="1" thickBot="1">
      <c r="A2" s="138"/>
      <c r="B2" s="343"/>
      <c r="C2" s="344"/>
      <c r="D2" s="345"/>
      <c r="E2" s="345"/>
      <c r="F2" s="345"/>
      <c r="G2" s="345"/>
      <c r="H2" s="345"/>
      <c r="I2" s="345"/>
      <c r="J2" s="345"/>
      <c r="K2" s="345"/>
      <c r="L2" s="345"/>
      <c r="M2" s="345"/>
      <c r="N2" s="345"/>
      <c r="O2" s="345"/>
      <c r="P2" s="345"/>
      <c r="Q2" s="345"/>
      <c r="R2" s="345"/>
      <c r="S2" s="345"/>
      <c r="T2" s="345"/>
      <c r="U2" s="345"/>
      <c r="V2" s="345"/>
      <c r="W2" s="345"/>
      <c r="X2" s="345"/>
      <c r="Y2" s="353" t="s">
        <v>246</v>
      </c>
      <c r="Z2" s="353"/>
      <c r="AA2" s="353"/>
    </row>
    <row r="3" spans="1:27" s="137" customFormat="1" ht="17.25" customHeight="1">
      <c r="A3" s="139"/>
      <c r="B3" s="343"/>
      <c r="C3" s="344"/>
      <c r="D3" s="345"/>
      <c r="E3" s="345"/>
      <c r="F3" s="345"/>
      <c r="G3" s="345"/>
      <c r="H3" s="345"/>
      <c r="I3" s="345"/>
      <c r="J3" s="345"/>
      <c r="K3" s="345"/>
      <c r="L3" s="345"/>
      <c r="M3" s="345"/>
      <c r="N3" s="345"/>
      <c r="O3" s="345"/>
      <c r="P3" s="345"/>
      <c r="Q3" s="345"/>
      <c r="R3" s="345"/>
      <c r="S3" s="345"/>
      <c r="T3" s="345"/>
      <c r="U3" s="345"/>
      <c r="V3" s="345"/>
      <c r="W3" s="345"/>
      <c r="X3" s="345"/>
      <c r="Y3" s="140" t="s">
        <v>11</v>
      </c>
      <c r="Z3" s="354" t="s">
        <v>12</v>
      </c>
      <c r="AA3" s="354"/>
    </row>
    <row r="4" spans="1:27" s="137" customFormat="1" ht="20.25" customHeight="1">
      <c r="A4" s="141"/>
      <c r="B4" s="355" t="s">
        <v>13</v>
      </c>
      <c r="C4" s="356"/>
      <c r="D4" s="345"/>
      <c r="E4" s="345"/>
      <c r="F4" s="345"/>
      <c r="G4" s="345"/>
      <c r="H4" s="345"/>
      <c r="I4" s="345"/>
      <c r="J4" s="345"/>
      <c r="K4" s="345"/>
      <c r="L4" s="345"/>
      <c r="M4" s="345"/>
      <c r="N4" s="345"/>
      <c r="O4" s="345"/>
      <c r="P4" s="345"/>
      <c r="Q4" s="345"/>
      <c r="R4" s="345"/>
      <c r="S4" s="345"/>
      <c r="T4" s="345"/>
      <c r="U4" s="345"/>
      <c r="V4" s="345"/>
      <c r="W4" s="345"/>
      <c r="X4" s="345"/>
      <c r="Y4" s="142">
        <v>1</v>
      </c>
      <c r="Z4" s="357" t="s">
        <v>14</v>
      </c>
      <c r="AA4" s="357"/>
    </row>
    <row r="5" ht="15.75" customHeight="1"/>
    <row r="6" spans="2:28" ht="27.75">
      <c r="B6" s="358" t="s">
        <v>247</v>
      </c>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148"/>
    </row>
    <row r="7" spans="2:28" ht="15">
      <c r="B7" s="346" t="s">
        <v>248</v>
      </c>
      <c r="C7" s="346"/>
      <c r="D7" s="346"/>
      <c r="E7" s="347"/>
      <c r="F7" s="350" t="s">
        <v>249</v>
      </c>
      <c r="G7" s="350"/>
      <c r="H7" s="350"/>
      <c r="I7" s="350"/>
      <c r="J7" s="350"/>
      <c r="K7" s="350"/>
      <c r="L7" s="350"/>
      <c r="M7" s="350"/>
      <c r="N7" s="350"/>
      <c r="O7" s="350"/>
      <c r="P7" s="350"/>
      <c r="Q7" s="350"/>
      <c r="R7" s="350"/>
      <c r="S7" s="350"/>
      <c r="T7" s="350"/>
      <c r="U7" s="350"/>
      <c r="V7" s="350"/>
      <c r="W7" s="350"/>
      <c r="X7" s="350"/>
      <c r="Y7" s="350"/>
      <c r="Z7" s="350"/>
      <c r="AA7" s="350"/>
      <c r="AB7" s="148"/>
    </row>
    <row r="8" spans="2:28" ht="15">
      <c r="B8" s="348"/>
      <c r="C8" s="348"/>
      <c r="D8" s="348"/>
      <c r="E8" s="349"/>
      <c r="F8" s="351" t="s">
        <v>250</v>
      </c>
      <c r="G8" s="351"/>
      <c r="H8" s="351"/>
      <c r="I8" s="351"/>
      <c r="J8" s="351"/>
      <c r="K8" s="351"/>
      <c r="L8" s="351"/>
      <c r="M8" s="351"/>
      <c r="N8" s="351"/>
      <c r="O8" s="350" t="s">
        <v>251</v>
      </c>
      <c r="P8" s="350"/>
      <c r="Q8" s="350"/>
      <c r="R8" s="350"/>
      <c r="S8" s="350"/>
      <c r="T8" s="350"/>
      <c r="U8" s="350" t="s">
        <v>252</v>
      </c>
      <c r="V8" s="373"/>
      <c r="W8" s="373"/>
      <c r="X8" s="373"/>
      <c r="Y8" s="350" t="s">
        <v>253</v>
      </c>
      <c r="Z8" s="350"/>
      <c r="AA8" s="350"/>
      <c r="AB8" s="149"/>
    </row>
    <row r="9" spans="2:28" ht="15">
      <c r="B9" s="351" t="s">
        <v>254</v>
      </c>
      <c r="C9" s="359" t="s">
        <v>255</v>
      </c>
      <c r="D9" s="350" t="s">
        <v>256</v>
      </c>
      <c r="E9" s="350" t="s">
        <v>257</v>
      </c>
      <c r="F9" s="350" t="s">
        <v>249</v>
      </c>
      <c r="G9" s="350"/>
      <c r="H9" s="350"/>
      <c r="I9" s="350"/>
      <c r="J9" s="350"/>
      <c r="K9" s="350"/>
      <c r="L9" s="351" t="s">
        <v>258</v>
      </c>
      <c r="M9" s="351"/>
      <c r="N9" s="351"/>
      <c r="O9" s="350" t="s">
        <v>259</v>
      </c>
      <c r="P9" s="350"/>
      <c r="Q9" s="350"/>
      <c r="R9" s="350"/>
      <c r="S9" s="350"/>
      <c r="T9" s="350"/>
      <c r="U9" s="371" t="s">
        <v>260</v>
      </c>
      <c r="V9" s="371" t="s">
        <v>261</v>
      </c>
      <c r="W9" s="371" t="s">
        <v>262</v>
      </c>
      <c r="X9" s="371" t="s">
        <v>263</v>
      </c>
      <c r="Y9" s="371" t="s">
        <v>264</v>
      </c>
      <c r="Z9" s="372" t="s">
        <v>265</v>
      </c>
      <c r="AA9" s="371" t="s">
        <v>266</v>
      </c>
      <c r="AB9" s="150"/>
    </row>
    <row r="10" spans="2:28" ht="15" customHeight="1">
      <c r="B10" s="351"/>
      <c r="C10" s="360"/>
      <c r="D10" s="350"/>
      <c r="E10" s="350"/>
      <c r="F10" s="363" t="s">
        <v>267</v>
      </c>
      <c r="G10" s="346"/>
      <c r="H10" s="346"/>
      <c r="I10" s="346"/>
      <c r="J10" s="346"/>
      <c r="K10" s="347"/>
      <c r="L10" s="365" t="s">
        <v>268</v>
      </c>
      <c r="M10" s="366"/>
      <c r="N10" s="367"/>
      <c r="O10" s="350"/>
      <c r="P10" s="350"/>
      <c r="Q10" s="350"/>
      <c r="R10" s="350"/>
      <c r="S10" s="350"/>
      <c r="T10" s="350"/>
      <c r="U10" s="371"/>
      <c r="V10" s="371"/>
      <c r="W10" s="371"/>
      <c r="X10" s="371"/>
      <c r="Y10" s="371"/>
      <c r="Z10" s="372"/>
      <c r="AA10" s="371"/>
      <c r="AB10" s="150"/>
    </row>
    <row r="11" spans="2:28" ht="15">
      <c r="B11" s="351"/>
      <c r="C11" s="360"/>
      <c r="D11" s="350"/>
      <c r="E11" s="350"/>
      <c r="F11" s="364"/>
      <c r="G11" s="348"/>
      <c r="H11" s="348"/>
      <c r="I11" s="348"/>
      <c r="J11" s="348"/>
      <c r="K11" s="349"/>
      <c r="L11" s="368"/>
      <c r="M11" s="369"/>
      <c r="N11" s="370"/>
      <c r="O11" s="374" t="s">
        <v>269</v>
      </c>
      <c r="P11" s="375"/>
      <c r="Q11" s="374" t="s">
        <v>270</v>
      </c>
      <c r="R11" s="375"/>
      <c r="S11" s="363" t="s">
        <v>271</v>
      </c>
      <c r="T11" s="347"/>
      <c r="U11" s="371"/>
      <c r="V11" s="371"/>
      <c r="W11" s="371"/>
      <c r="X11" s="371"/>
      <c r="Y11" s="371"/>
      <c r="Z11" s="372"/>
      <c r="AA11" s="371"/>
      <c r="AB11" s="150"/>
    </row>
    <row r="12" spans="2:28" ht="30">
      <c r="B12" s="351"/>
      <c r="C12" s="361"/>
      <c r="D12" s="350"/>
      <c r="E12" s="362"/>
      <c r="F12" s="350" t="s">
        <v>269</v>
      </c>
      <c r="G12" s="350"/>
      <c r="H12" s="350" t="s">
        <v>270</v>
      </c>
      <c r="I12" s="350"/>
      <c r="J12" s="350" t="s">
        <v>272</v>
      </c>
      <c r="K12" s="350"/>
      <c r="L12" s="151" t="s">
        <v>273</v>
      </c>
      <c r="M12" s="151" t="s">
        <v>274</v>
      </c>
      <c r="N12" s="151" t="s">
        <v>275</v>
      </c>
      <c r="O12" s="151" t="s">
        <v>276</v>
      </c>
      <c r="P12" s="151" t="s">
        <v>277</v>
      </c>
      <c r="Q12" s="151" t="s">
        <v>276</v>
      </c>
      <c r="R12" s="151" t="s">
        <v>277</v>
      </c>
      <c r="S12" s="364"/>
      <c r="T12" s="349"/>
      <c r="U12" s="371"/>
      <c r="V12" s="371"/>
      <c r="W12" s="371"/>
      <c r="X12" s="371"/>
      <c r="Y12" s="371"/>
      <c r="Z12" s="372"/>
      <c r="AA12" s="371"/>
      <c r="AB12" s="152"/>
    </row>
    <row r="13" spans="1:28" s="144" customFormat="1" ht="42.75" customHeight="1">
      <c r="A13" s="153">
        <v>1</v>
      </c>
      <c r="B13" s="376" t="s">
        <v>278</v>
      </c>
      <c r="C13" s="154" t="s">
        <v>279</v>
      </c>
      <c r="D13" s="333" t="s">
        <v>280</v>
      </c>
      <c r="E13" s="338" t="s">
        <v>281</v>
      </c>
      <c r="F13" s="328">
        <f>IF($G13="Rara vez",1,IF($G13="Improbable",2,IF($G13="Posible",3,IF($G13="Probable",4,IF($G13="Casi seguro",5,)))))</f>
        <v>3</v>
      </c>
      <c r="G13" s="328" t="s">
        <v>282</v>
      </c>
      <c r="H13" s="328">
        <f>IF($I13="Moderado",5,IF($I13="Mayor",10,IF($I13="Catastrófico",20,)))</f>
        <v>10</v>
      </c>
      <c r="I13" s="328" t="s">
        <v>283</v>
      </c>
      <c r="J13" s="328">
        <f>+$F13*$H13</f>
        <v>30</v>
      </c>
      <c r="K13" s="328" t="s">
        <v>284</v>
      </c>
      <c r="L13" s="155" t="s">
        <v>285</v>
      </c>
      <c r="M13" s="156">
        <f>+'[1]VALORACION CONTROLES'!L9</f>
        <v>100</v>
      </c>
      <c r="N13" s="156">
        <f>+'[1]VALORACION CONTROLES'!O9</f>
        <v>1</v>
      </c>
      <c r="O13" s="328">
        <f>IF($P13="Rara vez",1,IF($P13="Improbable",2,IF($P13="Posible",3,IF($P13="Probable",4,IF($P13="Casi seguro",5,)))))</f>
        <v>2</v>
      </c>
      <c r="P13" s="328" t="s">
        <v>286</v>
      </c>
      <c r="Q13" s="328">
        <f>IF($I13="Moderado",5,IF($I13="Mayor",10,IF($I13="Catastrófico",20,)))</f>
        <v>10</v>
      </c>
      <c r="R13" s="328" t="s">
        <v>283</v>
      </c>
      <c r="S13" s="328">
        <f>+O13*Q13</f>
        <v>20</v>
      </c>
      <c r="T13" s="328" t="s">
        <v>287</v>
      </c>
      <c r="U13" s="378" t="s">
        <v>288</v>
      </c>
      <c r="V13" s="381" t="s">
        <v>289</v>
      </c>
      <c r="W13" s="317" t="s">
        <v>63</v>
      </c>
      <c r="X13" s="317" t="s">
        <v>290</v>
      </c>
      <c r="Y13" s="378" t="s">
        <v>597</v>
      </c>
      <c r="Z13" s="378" t="s">
        <v>594</v>
      </c>
      <c r="AA13" s="322">
        <v>1</v>
      </c>
      <c r="AB13" s="157"/>
    </row>
    <row r="14" spans="1:28" s="144" customFormat="1" ht="40.5" customHeight="1">
      <c r="A14" s="153"/>
      <c r="B14" s="376"/>
      <c r="C14" s="154" t="s">
        <v>291</v>
      </c>
      <c r="D14" s="334"/>
      <c r="E14" s="339" t="s">
        <v>281</v>
      </c>
      <c r="F14" s="329"/>
      <c r="G14" s="329"/>
      <c r="H14" s="329"/>
      <c r="I14" s="329"/>
      <c r="J14" s="329"/>
      <c r="K14" s="329"/>
      <c r="L14" s="155" t="s">
        <v>292</v>
      </c>
      <c r="M14" s="156">
        <f>+'[1]VALORACION CONTROLES'!L11</f>
        <v>85</v>
      </c>
      <c r="N14" s="156">
        <f>+'[1]VALORACION CONTROLES'!O11</f>
        <v>0</v>
      </c>
      <c r="O14" s="329"/>
      <c r="P14" s="329"/>
      <c r="Q14" s="329"/>
      <c r="R14" s="329"/>
      <c r="S14" s="329"/>
      <c r="T14" s="329"/>
      <c r="U14" s="379"/>
      <c r="V14" s="382"/>
      <c r="W14" s="318"/>
      <c r="X14" s="318"/>
      <c r="Y14" s="379"/>
      <c r="Z14" s="383"/>
      <c r="AA14" s="323"/>
      <c r="AB14" s="157"/>
    </row>
    <row r="15" spans="1:28" s="144" customFormat="1" ht="41.25" customHeight="1">
      <c r="A15" s="153"/>
      <c r="B15" s="376"/>
      <c r="C15" s="154" t="s">
        <v>293</v>
      </c>
      <c r="D15" s="334"/>
      <c r="E15" s="339"/>
      <c r="F15" s="329"/>
      <c r="G15" s="329"/>
      <c r="H15" s="329"/>
      <c r="I15" s="329"/>
      <c r="J15" s="329"/>
      <c r="K15" s="329"/>
      <c r="L15" s="155" t="s">
        <v>294</v>
      </c>
      <c r="M15" s="156">
        <f>+'[1]VALORACION CONTROLES'!L13</f>
        <v>100</v>
      </c>
      <c r="N15" s="156">
        <f>+'[1]VALORACION CONTROLES'!O13</f>
        <v>0</v>
      </c>
      <c r="O15" s="329"/>
      <c r="P15" s="329"/>
      <c r="Q15" s="329"/>
      <c r="R15" s="329"/>
      <c r="S15" s="329"/>
      <c r="T15" s="329"/>
      <c r="U15" s="379"/>
      <c r="V15" s="382"/>
      <c r="W15" s="318"/>
      <c r="X15" s="318"/>
      <c r="Y15" s="379"/>
      <c r="Z15" s="383"/>
      <c r="AA15" s="323"/>
      <c r="AB15" s="157"/>
    </row>
    <row r="16" spans="1:28" s="144" customFormat="1" ht="48.75" customHeight="1">
      <c r="A16" s="153"/>
      <c r="B16" s="376"/>
      <c r="C16" s="154" t="s">
        <v>295</v>
      </c>
      <c r="D16" s="335"/>
      <c r="E16" s="340" t="s">
        <v>281</v>
      </c>
      <c r="F16" s="329"/>
      <c r="G16" s="329"/>
      <c r="H16" s="329"/>
      <c r="I16" s="329"/>
      <c r="J16" s="329"/>
      <c r="K16" s="377"/>
      <c r="L16" s="155" t="s">
        <v>296</v>
      </c>
      <c r="M16" s="156">
        <f>+'[1]VALORACION CONTROLES'!L15</f>
        <v>100</v>
      </c>
      <c r="N16" s="156">
        <f>+'[1]VALORACION CONTROLES'!O15</f>
        <v>0</v>
      </c>
      <c r="O16" s="329"/>
      <c r="P16" s="329"/>
      <c r="Q16" s="329"/>
      <c r="R16" s="329"/>
      <c r="S16" s="329"/>
      <c r="T16" s="377"/>
      <c r="U16" s="380"/>
      <c r="V16" s="382"/>
      <c r="W16" s="318"/>
      <c r="X16" s="318"/>
      <c r="Y16" s="380"/>
      <c r="Z16" s="384"/>
      <c r="AA16" s="385"/>
      <c r="AB16" s="157"/>
    </row>
    <row r="17" spans="1:28" s="144" customFormat="1" ht="52.5" customHeight="1">
      <c r="A17" s="153">
        <v>1</v>
      </c>
      <c r="B17" s="386" t="s">
        <v>297</v>
      </c>
      <c r="C17" s="159" t="s">
        <v>298</v>
      </c>
      <c r="D17" s="333" t="s">
        <v>574</v>
      </c>
      <c r="E17" s="387" t="s">
        <v>299</v>
      </c>
      <c r="F17" s="328">
        <v>3</v>
      </c>
      <c r="G17" s="328" t="s">
        <v>282</v>
      </c>
      <c r="H17" s="328">
        <v>10</v>
      </c>
      <c r="I17" s="328" t="s">
        <v>283</v>
      </c>
      <c r="J17" s="328">
        <f>+$F17*$H17</f>
        <v>30</v>
      </c>
      <c r="K17" s="328" t="s">
        <v>284</v>
      </c>
      <c r="L17" s="155" t="s">
        <v>575</v>
      </c>
      <c r="M17" s="156">
        <f>+'[1]VALORACION CONTROLES'!L294</f>
        <v>95</v>
      </c>
      <c r="N17" s="156">
        <f>+'[1]VALORACION CONTROLES'!O294</f>
        <v>1</v>
      </c>
      <c r="O17" s="328">
        <f>IF($P17="Rara vez",1,IF($P17="Improbable",2,IF($P17="Posible",3,IF($P17="Probable",4,IF($P17="Casi seguro",5,)))))</f>
        <v>2</v>
      </c>
      <c r="P17" s="328" t="s">
        <v>286</v>
      </c>
      <c r="Q17" s="328">
        <f>IF($I17="Moderado",5,IF($I17="Mayor",10,IF($I17="Catastrófico",20,)))</f>
        <v>10</v>
      </c>
      <c r="R17" s="328" t="s">
        <v>283</v>
      </c>
      <c r="S17" s="328">
        <f>+O17*Q17</f>
        <v>20</v>
      </c>
      <c r="T17" s="328" t="s">
        <v>287</v>
      </c>
      <c r="U17" s="378" t="s">
        <v>532</v>
      </c>
      <c r="V17" s="390">
        <v>43646</v>
      </c>
      <c r="W17" s="391" t="s">
        <v>578</v>
      </c>
      <c r="X17" s="391" t="s">
        <v>302</v>
      </c>
      <c r="Y17" s="319" t="s">
        <v>597</v>
      </c>
      <c r="Z17" s="328" t="s">
        <v>584</v>
      </c>
      <c r="AA17" s="322">
        <v>1</v>
      </c>
      <c r="AB17" s="157"/>
    </row>
    <row r="18" spans="1:28" s="144" customFormat="1" ht="52.5" customHeight="1">
      <c r="A18" s="153"/>
      <c r="B18" s="386"/>
      <c r="C18" s="159" t="s">
        <v>303</v>
      </c>
      <c r="D18" s="334"/>
      <c r="E18" s="388"/>
      <c r="F18" s="329"/>
      <c r="G18" s="329"/>
      <c r="H18" s="329"/>
      <c r="I18" s="329"/>
      <c r="J18" s="329"/>
      <c r="K18" s="329"/>
      <c r="L18" s="155" t="s">
        <v>576</v>
      </c>
      <c r="M18" s="156">
        <f>+'[1]VALORACION CONTROLES'!L296</f>
        <v>100</v>
      </c>
      <c r="N18" s="156">
        <f>+'[1]VALORACION CONTROLES'!O296</f>
        <v>0</v>
      </c>
      <c r="O18" s="329"/>
      <c r="P18" s="329"/>
      <c r="Q18" s="329"/>
      <c r="R18" s="329"/>
      <c r="S18" s="329"/>
      <c r="T18" s="329"/>
      <c r="U18" s="379"/>
      <c r="V18" s="390"/>
      <c r="W18" s="391"/>
      <c r="X18" s="391"/>
      <c r="Y18" s="320"/>
      <c r="Z18" s="329"/>
      <c r="AA18" s="323"/>
      <c r="AB18" s="157"/>
    </row>
    <row r="19" spans="1:28" s="144" customFormat="1" ht="95.25" customHeight="1">
      <c r="A19" s="153"/>
      <c r="B19" s="386"/>
      <c r="C19" s="159"/>
      <c r="D19" s="335"/>
      <c r="E19" s="389"/>
      <c r="F19" s="329"/>
      <c r="G19" s="329"/>
      <c r="H19" s="329"/>
      <c r="I19" s="329"/>
      <c r="J19" s="329"/>
      <c r="K19" s="377"/>
      <c r="L19" s="155" t="s">
        <v>577</v>
      </c>
      <c r="M19" s="156">
        <f>+'[1]VALORACION CONTROLES'!L298</f>
        <v>100</v>
      </c>
      <c r="N19" s="156">
        <f>+'[1]VALORACION CONTROLES'!O298</f>
        <v>0</v>
      </c>
      <c r="O19" s="329"/>
      <c r="P19" s="329"/>
      <c r="Q19" s="329"/>
      <c r="R19" s="329"/>
      <c r="S19" s="329"/>
      <c r="T19" s="377"/>
      <c r="U19" s="379"/>
      <c r="V19" s="390"/>
      <c r="W19" s="391"/>
      <c r="X19" s="391"/>
      <c r="Y19" s="320"/>
      <c r="Z19" s="329"/>
      <c r="AA19" s="323"/>
      <c r="AB19" s="157"/>
    </row>
    <row r="20" spans="1:28" s="144" customFormat="1" ht="34.5" customHeight="1">
      <c r="A20" s="153">
        <v>1</v>
      </c>
      <c r="B20" s="386"/>
      <c r="C20" s="159" t="s">
        <v>305</v>
      </c>
      <c r="D20" s="333" t="s">
        <v>306</v>
      </c>
      <c r="E20" s="387" t="s">
        <v>307</v>
      </c>
      <c r="F20" s="328">
        <f>IF($G20="Rara vez",1,IF($G20="Improbable",2,IF($G20="Posible",3,IF($G20="Probable",4,IF($G20="Casi seguro",5,)))))</f>
        <v>4</v>
      </c>
      <c r="G20" s="328" t="s">
        <v>308</v>
      </c>
      <c r="H20" s="328">
        <f>IF($I20="Moderado",5,IF($I20="Mayor",10,IF($I20="Catastrófico",20,)))</f>
        <v>10</v>
      </c>
      <c r="I20" s="328" t="s">
        <v>283</v>
      </c>
      <c r="J20" s="328">
        <f>+$F20*$H20</f>
        <v>40</v>
      </c>
      <c r="K20" s="328" t="s">
        <v>284</v>
      </c>
      <c r="L20" s="155" t="s">
        <v>300</v>
      </c>
      <c r="M20" s="156">
        <f>+'[1]VALORACION CONTROLES'!L309</f>
        <v>95</v>
      </c>
      <c r="N20" s="156">
        <f>+'[1]VALORACION CONTROLES'!O309</f>
        <v>2</v>
      </c>
      <c r="O20" s="328">
        <f>IF($P20="Rara vez",1,IF($P20="Improbable",2,IF($P20="Posible",3,IF($P20="Probable",4,IF($P20="Casi seguro",5,)))))</f>
        <v>2</v>
      </c>
      <c r="P20" s="328" t="s">
        <v>286</v>
      </c>
      <c r="Q20" s="328">
        <f>IF($I20="Moderado",5,IF($I20="Mayor",10,IF($I20="Catastrófico",20,)))</f>
        <v>10</v>
      </c>
      <c r="R20" s="328" t="s">
        <v>283</v>
      </c>
      <c r="S20" s="328">
        <f>+O20*Q20</f>
        <v>20</v>
      </c>
      <c r="T20" s="328" t="s">
        <v>287</v>
      </c>
      <c r="U20" s="324" t="s">
        <v>309</v>
      </c>
      <c r="V20" s="326">
        <v>43830</v>
      </c>
      <c r="W20" s="317" t="s">
        <v>301</v>
      </c>
      <c r="X20" s="317" t="s">
        <v>302</v>
      </c>
      <c r="Y20" s="378" t="s">
        <v>597</v>
      </c>
      <c r="Z20" s="324" t="s">
        <v>586</v>
      </c>
      <c r="AA20" s="322">
        <v>1</v>
      </c>
      <c r="AB20" s="157"/>
    </row>
    <row r="21" spans="1:28" s="144" customFormat="1" ht="60" customHeight="1">
      <c r="A21" s="153"/>
      <c r="B21" s="386"/>
      <c r="C21" s="159" t="s">
        <v>310</v>
      </c>
      <c r="D21" s="334"/>
      <c r="E21" s="388"/>
      <c r="F21" s="329"/>
      <c r="G21" s="329"/>
      <c r="H21" s="329"/>
      <c r="I21" s="329"/>
      <c r="J21" s="329"/>
      <c r="K21" s="329"/>
      <c r="L21" s="155" t="s">
        <v>304</v>
      </c>
      <c r="M21" s="156">
        <f>+'[1]VALORACION CONTROLES'!L311</f>
        <v>100</v>
      </c>
      <c r="N21" s="156">
        <f>+'[1]VALORACION CONTROLES'!O311</f>
        <v>0</v>
      </c>
      <c r="O21" s="329"/>
      <c r="P21" s="329"/>
      <c r="Q21" s="329"/>
      <c r="R21" s="329"/>
      <c r="S21" s="329"/>
      <c r="T21" s="329"/>
      <c r="U21" s="325"/>
      <c r="V21" s="327"/>
      <c r="W21" s="318"/>
      <c r="X21" s="318"/>
      <c r="Y21" s="379"/>
      <c r="Z21" s="325"/>
      <c r="AA21" s="323"/>
      <c r="AB21" s="157"/>
    </row>
    <row r="22" spans="1:28" s="144" customFormat="1" ht="59.25" customHeight="1">
      <c r="A22" s="153"/>
      <c r="B22" s="386"/>
      <c r="C22" s="159" t="s">
        <v>311</v>
      </c>
      <c r="D22" s="334"/>
      <c r="E22" s="388"/>
      <c r="F22" s="329"/>
      <c r="G22" s="329"/>
      <c r="H22" s="329"/>
      <c r="I22" s="329"/>
      <c r="J22" s="329"/>
      <c r="K22" s="329"/>
      <c r="L22" s="155" t="s">
        <v>312</v>
      </c>
      <c r="M22" s="156">
        <f>+'[1]VALORACION CONTROLES'!L313</f>
        <v>95</v>
      </c>
      <c r="N22" s="156">
        <f>+'[1]VALORACION CONTROLES'!O313</f>
        <v>0</v>
      </c>
      <c r="O22" s="329"/>
      <c r="P22" s="329"/>
      <c r="Q22" s="329"/>
      <c r="R22" s="329"/>
      <c r="S22" s="329"/>
      <c r="T22" s="329"/>
      <c r="U22" s="325"/>
      <c r="V22" s="327"/>
      <c r="W22" s="318"/>
      <c r="X22" s="318"/>
      <c r="Y22" s="379"/>
      <c r="Z22" s="325"/>
      <c r="AA22" s="323"/>
      <c r="AB22" s="157"/>
    </row>
    <row r="23" spans="1:28" s="144" customFormat="1" ht="49.5" customHeight="1">
      <c r="A23" s="153">
        <f>+A20+1</f>
        <v>2</v>
      </c>
      <c r="B23" s="386"/>
      <c r="C23" s="159" t="s">
        <v>313</v>
      </c>
      <c r="D23" s="335"/>
      <c r="E23" s="389"/>
      <c r="F23" s="377"/>
      <c r="G23" s="377"/>
      <c r="H23" s="329"/>
      <c r="I23" s="377"/>
      <c r="J23" s="377"/>
      <c r="K23" s="377"/>
      <c r="L23" s="155"/>
      <c r="M23" s="156"/>
      <c r="N23" s="156"/>
      <c r="O23" s="329"/>
      <c r="P23" s="329"/>
      <c r="Q23" s="329"/>
      <c r="R23" s="329"/>
      <c r="S23" s="329"/>
      <c r="T23" s="377"/>
      <c r="U23" s="392"/>
      <c r="V23" s="393"/>
      <c r="W23" s="394"/>
      <c r="X23" s="394"/>
      <c r="Y23" s="380"/>
      <c r="Z23" s="392"/>
      <c r="AA23" s="385"/>
      <c r="AB23" s="157"/>
    </row>
    <row r="24" spans="1:28" s="144" customFormat="1" ht="87" customHeight="1">
      <c r="A24" s="153">
        <v>1</v>
      </c>
      <c r="B24" s="386"/>
      <c r="C24" s="159" t="s">
        <v>314</v>
      </c>
      <c r="D24" s="333" t="s">
        <v>315</v>
      </c>
      <c r="E24" s="387" t="s">
        <v>307</v>
      </c>
      <c r="F24" s="328">
        <f>IF($G24="Rara vez",1,IF($G24="Improbable",2,IF($G24="Posible",3,IF($G24="Probable",4,IF($G24="Casi seguro",5,)))))</f>
        <v>2</v>
      </c>
      <c r="G24" s="328" t="s">
        <v>286</v>
      </c>
      <c r="H24" s="328">
        <f>IF($I24="Moderado",5,IF($I24="Mayor",10,IF($I24="Catastrófico",20,)))</f>
        <v>10</v>
      </c>
      <c r="I24" s="328" t="s">
        <v>283</v>
      </c>
      <c r="J24" s="328">
        <f>+$F24*$H24</f>
        <v>20</v>
      </c>
      <c r="K24" s="328" t="s">
        <v>287</v>
      </c>
      <c r="L24" s="155" t="s">
        <v>316</v>
      </c>
      <c r="M24" s="156">
        <f>+'[1]VALORACION CONTROLES'!L264</f>
        <v>100</v>
      </c>
      <c r="N24" s="156">
        <f>+'[1]VALORACION CONTROLES'!O264</f>
        <v>2</v>
      </c>
      <c r="O24" s="328">
        <f>IF($P24="Rara vez",1,IF($P24="Improbable",2,IF($P24="Posible",3,IF($P24="Probable",4,IF($P24="Casi seguro",5,)))))</f>
        <v>1</v>
      </c>
      <c r="P24" s="328" t="s">
        <v>317</v>
      </c>
      <c r="Q24" s="328">
        <f>IF($I24="Moderado",5,IF($I24="Mayor",10,IF($I24="Catastrófico",20,)))</f>
        <v>10</v>
      </c>
      <c r="R24" s="328" t="s">
        <v>283</v>
      </c>
      <c r="S24" s="328">
        <f>+O24*Q24</f>
        <v>10</v>
      </c>
      <c r="T24" s="328" t="s">
        <v>318</v>
      </c>
      <c r="U24" s="378" t="s">
        <v>319</v>
      </c>
      <c r="V24" s="326" t="s">
        <v>320</v>
      </c>
      <c r="W24" s="317" t="s">
        <v>321</v>
      </c>
      <c r="X24" s="317" t="s">
        <v>302</v>
      </c>
      <c r="Y24" s="395" t="s">
        <v>597</v>
      </c>
      <c r="Z24" s="324" t="s">
        <v>586</v>
      </c>
      <c r="AA24" s="322">
        <v>1</v>
      </c>
      <c r="AB24" s="157"/>
    </row>
    <row r="25" spans="1:28" s="144" customFormat="1" ht="99" customHeight="1">
      <c r="A25" s="153"/>
      <c r="B25" s="386"/>
      <c r="C25" s="159" t="s">
        <v>322</v>
      </c>
      <c r="D25" s="334"/>
      <c r="E25" s="388"/>
      <c r="F25" s="329"/>
      <c r="G25" s="329"/>
      <c r="H25" s="329"/>
      <c r="I25" s="329"/>
      <c r="J25" s="329"/>
      <c r="K25" s="329"/>
      <c r="L25" s="155" t="s">
        <v>323</v>
      </c>
      <c r="M25" s="156">
        <f>+'[1]VALORACION CONTROLES'!L266</f>
        <v>100</v>
      </c>
      <c r="N25" s="156">
        <f>+'[1]VALORACION CONTROLES'!O266</f>
        <v>0</v>
      </c>
      <c r="O25" s="329"/>
      <c r="P25" s="329"/>
      <c r="Q25" s="329"/>
      <c r="R25" s="329"/>
      <c r="S25" s="329"/>
      <c r="T25" s="329"/>
      <c r="U25" s="379"/>
      <c r="V25" s="327"/>
      <c r="W25" s="318"/>
      <c r="X25" s="318"/>
      <c r="Y25" s="396"/>
      <c r="Z25" s="325"/>
      <c r="AA25" s="323"/>
      <c r="AB25" s="157"/>
    </row>
    <row r="26" spans="1:28" s="144" customFormat="1" ht="75" customHeight="1">
      <c r="A26" s="153"/>
      <c r="B26" s="386"/>
      <c r="C26" s="159" t="s">
        <v>324</v>
      </c>
      <c r="D26" s="335"/>
      <c r="E26" s="389"/>
      <c r="F26" s="329"/>
      <c r="G26" s="329"/>
      <c r="H26" s="329"/>
      <c r="I26" s="329"/>
      <c r="J26" s="329"/>
      <c r="K26" s="377"/>
      <c r="L26" s="155" t="s">
        <v>325</v>
      </c>
      <c r="M26" s="156">
        <f>+'[1]VALORACION CONTROLES'!L268</f>
        <v>100</v>
      </c>
      <c r="N26" s="156">
        <f>+'[1]VALORACION CONTROLES'!O268</f>
        <v>0</v>
      </c>
      <c r="O26" s="329"/>
      <c r="P26" s="329"/>
      <c r="Q26" s="329"/>
      <c r="R26" s="329"/>
      <c r="S26" s="329"/>
      <c r="T26" s="329"/>
      <c r="U26" s="379"/>
      <c r="V26" s="327"/>
      <c r="W26" s="318"/>
      <c r="X26" s="318"/>
      <c r="Y26" s="396"/>
      <c r="Z26" s="325"/>
      <c r="AA26" s="323"/>
      <c r="AB26" s="157"/>
    </row>
    <row r="27" spans="1:28" s="144" customFormat="1" ht="65.25" customHeight="1">
      <c r="A27" s="153">
        <v>1</v>
      </c>
      <c r="B27" s="386"/>
      <c r="C27" s="159" t="s">
        <v>326</v>
      </c>
      <c r="D27" s="333" t="s">
        <v>327</v>
      </c>
      <c r="E27" s="387" t="s">
        <v>328</v>
      </c>
      <c r="F27" s="328">
        <f>IF($G27="Rara vez",1,IF($G27="Improbable",2,IF($G27="Posible",3,IF($G27="Probable",4,IF($G27="Casi seguro",5,)))))</f>
        <v>1</v>
      </c>
      <c r="G27" s="328" t="s">
        <v>317</v>
      </c>
      <c r="H27" s="328">
        <f>IF($I27="Moderado",5,IF($I27="Mayor",10,IF($I27="Catastrófico",20,)))</f>
        <v>10</v>
      </c>
      <c r="I27" s="328" t="s">
        <v>283</v>
      </c>
      <c r="J27" s="328">
        <f>+$F27*$H27</f>
        <v>10</v>
      </c>
      <c r="K27" s="328" t="s">
        <v>318</v>
      </c>
      <c r="L27" s="155" t="s">
        <v>329</v>
      </c>
      <c r="M27" s="156">
        <f>+'[1]VALORACION CONTROLES'!L279</f>
        <v>95</v>
      </c>
      <c r="N27" s="156">
        <f>+'[1]VALORACION CONTROLES'!O279</f>
        <v>1</v>
      </c>
      <c r="O27" s="328">
        <f>IF($P27="Rara vez",1,IF($P27="Improbable",2,IF($P27="Posible",3,IF($P27="Probable",4,IF($P27="Casi seguro",5,)))))</f>
        <v>1</v>
      </c>
      <c r="P27" s="328" t="s">
        <v>317</v>
      </c>
      <c r="Q27" s="328">
        <f>IF($I27="Moderado",5,IF($I27="Mayor",10,IF($I27="Catastrófico",20,)))</f>
        <v>10</v>
      </c>
      <c r="R27" s="328" t="s">
        <v>283</v>
      </c>
      <c r="S27" s="328">
        <f>+O27*Q27</f>
        <v>10</v>
      </c>
      <c r="T27" s="328" t="s">
        <v>318</v>
      </c>
      <c r="U27" s="378" t="s">
        <v>330</v>
      </c>
      <c r="V27" s="326">
        <v>43646</v>
      </c>
      <c r="W27" s="317" t="s">
        <v>321</v>
      </c>
      <c r="X27" s="317" t="s">
        <v>331</v>
      </c>
      <c r="Y27" s="397" t="s">
        <v>597</v>
      </c>
      <c r="Z27" s="397" t="s">
        <v>584</v>
      </c>
      <c r="AA27" s="322">
        <v>1</v>
      </c>
      <c r="AB27" s="157"/>
    </row>
    <row r="28" spans="1:28" s="144" customFormat="1" ht="65.25" customHeight="1">
      <c r="A28" s="153"/>
      <c r="B28" s="386"/>
      <c r="C28" s="159" t="s">
        <v>332</v>
      </c>
      <c r="D28" s="335"/>
      <c r="E28" s="389"/>
      <c r="F28" s="329"/>
      <c r="G28" s="329"/>
      <c r="H28" s="329"/>
      <c r="I28" s="329"/>
      <c r="J28" s="329"/>
      <c r="K28" s="377"/>
      <c r="L28" s="155" t="s">
        <v>333</v>
      </c>
      <c r="M28" s="156">
        <f>+'[1]VALORACION CONTROLES'!L281</f>
        <v>100</v>
      </c>
      <c r="N28" s="156">
        <f>+'[1]VALORACION CONTROLES'!O281</f>
        <v>0</v>
      </c>
      <c r="O28" s="329"/>
      <c r="P28" s="329"/>
      <c r="Q28" s="329"/>
      <c r="R28" s="329"/>
      <c r="S28" s="329"/>
      <c r="T28" s="329"/>
      <c r="U28" s="379"/>
      <c r="V28" s="327"/>
      <c r="W28" s="318"/>
      <c r="X28" s="318"/>
      <c r="Y28" s="398"/>
      <c r="Z28" s="398"/>
      <c r="AA28" s="323"/>
      <c r="AB28" s="157"/>
    </row>
    <row r="29" spans="1:28" s="144" customFormat="1" ht="57" customHeight="1">
      <c r="A29" s="153">
        <v>1</v>
      </c>
      <c r="B29" s="330" t="s">
        <v>334</v>
      </c>
      <c r="C29" s="338" t="s">
        <v>335</v>
      </c>
      <c r="D29" s="333" t="s">
        <v>336</v>
      </c>
      <c r="E29" s="338" t="s">
        <v>337</v>
      </c>
      <c r="F29" s="336">
        <f>IF($G29="Rara vez",1,IF($G29="Improbable",2,IF($G29="Posible",3,IF($G29="Probable",4,IF($G29="Casi seguro",5,)))))</f>
        <v>1</v>
      </c>
      <c r="G29" s="336" t="s">
        <v>317</v>
      </c>
      <c r="H29" s="336">
        <f>IF($I29="Moderado",5,IF($I29="Mayor",10,IF($I29="Catastrófico",20,)))</f>
        <v>10</v>
      </c>
      <c r="I29" s="336" t="s">
        <v>283</v>
      </c>
      <c r="J29" s="336">
        <f>+$F29*$H29</f>
        <v>10</v>
      </c>
      <c r="K29" s="328" t="s">
        <v>318</v>
      </c>
      <c r="L29" s="155" t="s">
        <v>338</v>
      </c>
      <c r="M29" s="156">
        <f>+'[1]VALORACION CONTROLES'!L21</f>
        <v>100</v>
      </c>
      <c r="N29" s="156" t="str">
        <f>+'[1]VALORACION CONTROLES'!O21</f>
        <v>Casillas a desplazar</v>
      </c>
      <c r="O29" s="328">
        <f>IF($P29="Rara vez",1,IF($P29="Improbable",2,IF($P29="Posible",3,IF($P29="Probable",4,IF($P29="Casi seguro",5,)))))</f>
        <v>1</v>
      </c>
      <c r="P29" s="328" t="s">
        <v>317</v>
      </c>
      <c r="Q29" s="328">
        <f>IF($I29="Moderado",5,IF($I29="Mayor",10,IF($I29="Catastrófico",20,)))</f>
        <v>10</v>
      </c>
      <c r="R29" s="328" t="s">
        <v>283</v>
      </c>
      <c r="S29" s="328">
        <f>+O29*Q29</f>
        <v>10</v>
      </c>
      <c r="T29" s="328" t="s">
        <v>318</v>
      </c>
      <c r="U29" s="324" t="s">
        <v>533</v>
      </c>
      <c r="V29" s="326" t="s">
        <v>339</v>
      </c>
      <c r="W29" s="317" t="s">
        <v>178</v>
      </c>
      <c r="X29" s="317" t="s">
        <v>302</v>
      </c>
      <c r="Y29" s="319" t="s">
        <v>597</v>
      </c>
      <c r="Z29" s="319" t="s">
        <v>586</v>
      </c>
      <c r="AA29" s="322">
        <v>1</v>
      </c>
      <c r="AB29" s="157"/>
    </row>
    <row r="30" spans="1:28" s="144" customFormat="1" ht="28.5" customHeight="1">
      <c r="A30" s="153"/>
      <c r="B30" s="331"/>
      <c r="C30" s="339" t="s">
        <v>340</v>
      </c>
      <c r="D30" s="334"/>
      <c r="E30" s="339" t="s">
        <v>337</v>
      </c>
      <c r="F30" s="337"/>
      <c r="G30" s="337"/>
      <c r="H30" s="337"/>
      <c r="I30" s="337"/>
      <c r="J30" s="337"/>
      <c r="K30" s="329"/>
      <c r="L30" s="155" t="s">
        <v>341</v>
      </c>
      <c r="M30" s="156">
        <f>+'[1]VALORACION CONTROLES'!L23</f>
        <v>0</v>
      </c>
      <c r="N30" s="156">
        <f>+'[1]VALORACION CONTROLES'!O23</f>
        <v>0</v>
      </c>
      <c r="O30" s="329"/>
      <c r="P30" s="329"/>
      <c r="Q30" s="329"/>
      <c r="R30" s="329"/>
      <c r="S30" s="329"/>
      <c r="T30" s="329"/>
      <c r="U30" s="325"/>
      <c r="V30" s="327"/>
      <c r="W30" s="318"/>
      <c r="X30" s="318"/>
      <c r="Y30" s="320"/>
      <c r="Z30" s="321"/>
      <c r="AA30" s="323"/>
      <c r="AB30" s="157"/>
    </row>
    <row r="31" spans="1:28" s="144" customFormat="1" ht="57" customHeight="1">
      <c r="A31" s="153"/>
      <c r="B31" s="331"/>
      <c r="C31" s="340" t="s">
        <v>340</v>
      </c>
      <c r="D31" s="334"/>
      <c r="E31" s="339" t="s">
        <v>337</v>
      </c>
      <c r="F31" s="337"/>
      <c r="G31" s="337"/>
      <c r="H31" s="337"/>
      <c r="I31" s="337"/>
      <c r="J31" s="337"/>
      <c r="K31" s="329"/>
      <c r="L31" s="155" t="s">
        <v>342</v>
      </c>
      <c r="M31" s="156" t="str">
        <f>+'[1]VALORACION CONTROLES'!L25</f>
        <v>Fuerte</v>
      </c>
      <c r="N31" s="156">
        <f>+'[1]VALORACION CONTROLES'!O25</f>
        <v>0</v>
      </c>
      <c r="O31" s="329"/>
      <c r="P31" s="329"/>
      <c r="Q31" s="329"/>
      <c r="R31" s="329"/>
      <c r="S31" s="329"/>
      <c r="T31" s="329"/>
      <c r="U31" s="325"/>
      <c r="V31" s="327"/>
      <c r="W31" s="318"/>
      <c r="X31" s="318"/>
      <c r="Y31" s="320"/>
      <c r="Z31" s="321"/>
      <c r="AA31" s="323"/>
      <c r="AB31" s="157"/>
    </row>
    <row r="32" spans="1:28" s="144" customFormat="1" ht="57" customHeight="1">
      <c r="A32" s="153">
        <v>1</v>
      </c>
      <c r="B32" s="331"/>
      <c r="C32" s="160" t="s">
        <v>433</v>
      </c>
      <c r="D32" s="333" t="s">
        <v>434</v>
      </c>
      <c r="E32" s="399" t="s">
        <v>542</v>
      </c>
      <c r="F32" s="328">
        <f>IF($G32="Rara vez",1,IF($G32="Improbable",2,IF($G32="Posible",3,IF($G32="Probable",4,IF($G32="Casi seguro",5,)))))</f>
        <v>3</v>
      </c>
      <c r="G32" s="328" t="s">
        <v>282</v>
      </c>
      <c r="H32" s="328">
        <f>IF($I32="Moderado",5,IF($I32="Mayor",10,IF($I32="Catastrófico",20,)))</f>
        <v>10</v>
      </c>
      <c r="I32" s="328" t="s">
        <v>283</v>
      </c>
      <c r="J32" s="328">
        <f>+$F32*$H32</f>
        <v>30</v>
      </c>
      <c r="K32" s="328" t="s">
        <v>284</v>
      </c>
      <c r="L32" s="155" t="s">
        <v>543</v>
      </c>
      <c r="M32" s="156">
        <f>+'[1]VALORACION CONTROLES'!N169</f>
        <v>0</v>
      </c>
      <c r="N32" s="156">
        <f>+'[1]VALORACION CONTROLES'!O169</f>
        <v>0</v>
      </c>
      <c r="O32" s="328">
        <f>IF($P32="Rara vez",1,IF($P32="Improbable",2,IF($P32="Posible",3,IF($P32="Probable",4,IF($P32="Casi seguro",5,)))))</f>
        <v>1</v>
      </c>
      <c r="P32" s="328" t="s">
        <v>317</v>
      </c>
      <c r="Q32" s="328">
        <f>IF($I32="Moderado",5,IF($I32="Mayor",10,IF($I32="Catastrófico",20,)))</f>
        <v>10</v>
      </c>
      <c r="R32" s="328" t="s">
        <v>283</v>
      </c>
      <c r="S32" s="328">
        <v>10</v>
      </c>
      <c r="T32" s="328" t="s">
        <v>318</v>
      </c>
      <c r="U32" s="315" t="s">
        <v>544</v>
      </c>
      <c r="V32" s="381" t="s">
        <v>435</v>
      </c>
      <c r="W32" s="317" t="s">
        <v>579</v>
      </c>
      <c r="X32" s="317" t="s">
        <v>545</v>
      </c>
      <c r="Y32" s="319" t="s">
        <v>597</v>
      </c>
      <c r="Z32" s="319" t="s">
        <v>585</v>
      </c>
      <c r="AA32" s="405">
        <v>1</v>
      </c>
      <c r="AB32" s="157"/>
    </row>
    <row r="33" spans="1:28" s="144" customFormat="1" ht="72" customHeight="1">
      <c r="A33" s="153"/>
      <c r="B33" s="331"/>
      <c r="C33" s="160" t="s">
        <v>436</v>
      </c>
      <c r="D33" s="334"/>
      <c r="E33" s="400"/>
      <c r="F33" s="329"/>
      <c r="G33" s="329"/>
      <c r="H33" s="329"/>
      <c r="I33" s="329"/>
      <c r="J33" s="329"/>
      <c r="K33" s="329"/>
      <c r="L33" s="155" t="s">
        <v>546</v>
      </c>
      <c r="M33" s="156" t="str">
        <f>+'[1]VALORACION CONTROLES'!N171</f>
        <v>Solidez del control</v>
      </c>
      <c r="N33" s="156" t="str">
        <f>+'[1]VALORACION CONTROLES'!O171</f>
        <v>Casillas a desplazar</v>
      </c>
      <c r="O33" s="329"/>
      <c r="P33" s="329"/>
      <c r="Q33" s="329"/>
      <c r="R33" s="329"/>
      <c r="S33" s="329"/>
      <c r="T33" s="329"/>
      <c r="U33" s="402"/>
      <c r="V33" s="382"/>
      <c r="W33" s="318"/>
      <c r="X33" s="318"/>
      <c r="Y33" s="321"/>
      <c r="Z33" s="321"/>
      <c r="AA33" s="406"/>
      <c r="AB33" s="157"/>
    </row>
    <row r="34" spans="1:28" s="144" customFormat="1" ht="28.5" customHeight="1">
      <c r="A34" s="153"/>
      <c r="B34" s="331"/>
      <c r="C34" s="315" t="s">
        <v>547</v>
      </c>
      <c r="D34" s="334"/>
      <c r="E34" s="400"/>
      <c r="F34" s="329"/>
      <c r="G34" s="329"/>
      <c r="H34" s="329"/>
      <c r="I34" s="329"/>
      <c r="J34" s="329"/>
      <c r="K34" s="329"/>
      <c r="L34" s="155" t="s">
        <v>437</v>
      </c>
      <c r="M34" s="156">
        <f>+'[1]VALORACION CONTROLES'!N173</f>
        <v>0</v>
      </c>
      <c r="N34" s="156">
        <f>+'[1]VALORACION CONTROLES'!O173</f>
        <v>0</v>
      </c>
      <c r="O34" s="329"/>
      <c r="P34" s="329"/>
      <c r="Q34" s="329"/>
      <c r="R34" s="329"/>
      <c r="S34" s="329"/>
      <c r="T34" s="329"/>
      <c r="U34" s="402"/>
      <c r="V34" s="382"/>
      <c r="W34" s="318"/>
      <c r="X34" s="318"/>
      <c r="Y34" s="321"/>
      <c r="Z34" s="321"/>
      <c r="AA34" s="406"/>
      <c r="AB34" s="157"/>
    </row>
    <row r="35" spans="1:28" s="144" customFormat="1" ht="57" customHeight="1">
      <c r="A35" s="153"/>
      <c r="B35" s="332"/>
      <c r="C35" s="316"/>
      <c r="D35" s="335"/>
      <c r="E35" s="401"/>
      <c r="F35" s="377"/>
      <c r="G35" s="377"/>
      <c r="H35" s="329"/>
      <c r="I35" s="377"/>
      <c r="J35" s="377"/>
      <c r="K35" s="377"/>
      <c r="L35" s="155" t="s">
        <v>438</v>
      </c>
      <c r="M35" s="156" t="str">
        <f>+'[1]VALORACION CONTROLES'!N175</f>
        <v>Moderado</v>
      </c>
      <c r="N35" s="156">
        <f>+'[1]VALORACION CONTROLES'!O175</f>
        <v>0</v>
      </c>
      <c r="O35" s="329"/>
      <c r="P35" s="329"/>
      <c r="Q35" s="329"/>
      <c r="R35" s="377"/>
      <c r="S35" s="377"/>
      <c r="T35" s="377"/>
      <c r="U35" s="316"/>
      <c r="V35" s="403"/>
      <c r="W35" s="394"/>
      <c r="X35" s="394"/>
      <c r="Y35" s="404"/>
      <c r="Z35" s="404"/>
      <c r="AA35" s="407"/>
      <c r="AB35" s="157"/>
    </row>
    <row r="36" spans="1:28" s="144" customFormat="1" ht="74.25" customHeight="1">
      <c r="A36" s="153">
        <v>1</v>
      </c>
      <c r="B36" s="408" t="s">
        <v>343</v>
      </c>
      <c r="C36" s="154" t="s">
        <v>310</v>
      </c>
      <c r="D36" s="333" t="s">
        <v>344</v>
      </c>
      <c r="E36" s="338" t="s">
        <v>345</v>
      </c>
      <c r="F36" s="328">
        <f>IF($G36="Rara vez",1,IF($G36="Improbable",2,IF($G36="Posible",3,IF($G36="Probable",4,IF($G36="Casi seguro",5,)))))</f>
        <v>2</v>
      </c>
      <c r="G36" s="328" t="s">
        <v>286</v>
      </c>
      <c r="H36" s="328">
        <f>IF($I36="Moderado",5,IF($I36="Mayor",10,IF($I36="Catastrófico",20,)))</f>
        <v>10</v>
      </c>
      <c r="I36" s="328" t="s">
        <v>283</v>
      </c>
      <c r="J36" s="328">
        <f>+$F36*$H36</f>
        <v>20</v>
      </c>
      <c r="K36" s="328" t="s">
        <v>287</v>
      </c>
      <c r="L36" s="155" t="s">
        <v>346</v>
      </c>
      <c r="M36" s="156">
        <f>+'[1]VALORACION CONTROLES'!L114</f>
        <v>100</v>
      </c>
      <c r="N36" s="156">
        <f>+'[1]VALORACION CONTROLES'!O114</f>
        <v>2</v>
      </c>
      <c r="O36" s="328">
        <f>IF($P36="Rara vez",1,IF($P36="Improbable",2,IF($P36="Posible",3,IF($P36="Probable",4,IF($P36="Casi seguro",5,)))))</f>
        <v>1</v>
      </c>
      <c r="P36" s="328" t="s">
        <v>317</v>
      </c>
      <c r="Q36" s="328">
        <f>IF($I36="Moderado",5,IF($I36="Mayor",10,IF($I36="Catastrófico",20,)))</f>
        <v>10</v>
      </c>
      <c r="R36" s="328" t="s">
        <v>283</v>
      </c>
      <c r="S36" s="328">
        <f>+O36*Q36</f>
        <v>10</v>
      </c>
      <c r="T36" s="328" t="s">
        <v>318</v>
      </c>
      <c r="U36" s="378" t="s">
        <v>534</v>
      </c>
      <c r="V36" s="326" t="s">
        <v>347</v>
      </c>
      <c r="W36" s="317" t="s">
        <v>348</v>
      </c>
      <c r="X36" s="317" t="s">
        <v>302</v>
      </c>
      <c r="Y36" s="324" t="s">
        <v>597</v>
      </c>
      <c r="Z36" s="338" t="s">
        <v>586</v>
      </c>
      <c r="AA36" s="411">
        <v>1</v>
      </c>
      <c r="AB36" s="157"/>
    </row>
    <row r="37" spans="1:28" s="144" customFormat="1" ht="39" customHeight="1">
      <c r="A37" s="153"/>
      <c r="B37" s="409"/>
      <c r="C37" s="154" t="s">
        <v>349</v>
      </c>
      <c r="D37" s="334"/>
      <c r="E37" s="339" t="s">
        <v>345</v>
      </c>
      <c r="F37" s="329"/>
      <c r="G37" s="329"/>
      <c r="H37" s="329"/>
      <c r="I37" s="329"/>
      <c r="J37" s="329"/>
      <c r="K37" s="329"/>
      <c r="L37" s="155" t="s">
        <v>350</v>
      </c>
      <c r="M37" s="156">
        <f>+'[1]VALORACION CONTROLES'!L116</f>
        <v>100</v>
      </c>
      <c r="N37" s="156">
        <f>+'[1]VALORACION CONTROLES'!O115</f>
        <v>0</v>
      </c>
      <c r="O37" s="329"/>
      <c r="P37" s="329"/>
      <c r="Q37" s="329"/>
      <c r="R37" s="329"/>
      <c r="S37" s="329"/>
      <c r="T37" s="329"/>
      <c r="U37" s="379"/>
      <c r="V37" s="327"/>
      <c r="W37" s="318"/>
      <c r="X37" s="318"/>
      <c r="Y37" s="325"/>
      <c r="Z37" s="339"/>
      <c r="AA37" s="412"/>
      <c r="AB37" s="157"/>
    </row>
    <row r="38" spans="1:28" s="144" customFormat="1" ht="45.75" customHeight="1">
      <c r="A38" s="153"/>
      <c r="B38" s="409"/>
      <c r="C38" s="154" t="s">
        <v>351</v>
      </c>
      <c r="D38" s="334"/>
      <c r="E38" s="339" t="s">
        <v>345</v>
      </c>
      <c r="F38" s="329"/>
      <c r="G38" s="329"/>
      <c r="H38" s="329"/>
      <c r="I38" s="329"/>
      <c r="J38" s="329"/>
      <c r="K38" s="329"/>
      <c r="L38" s="155" t="s">
        <v>352</v>
      </c>
      <c r="M38" s="156">
        <f>+'[1]VALORACION CONTROLES'!L118</f>
        <v>100</v>
      </c>
      <c r="N38" s="156">
        <f>+'[1]VALORACION CONTROLES'!O116</f>
        <v>0</v>
      </c>
      <c r="O38" s="329"/>
      <c r="P38" s="329"/>
      <c r="Q38" s="329"/>
      <c r="R38" s="329"/>
      <c r="S38" s="329"/>
      <c r="T38" s="329"/>
      <c r="U38" s="379"/>
      <c r="V38" s="327"/>
      <c r="W38" s="318"/>
      <c r="X38" s="318"/>
      <c r="Y38" s="325"/>
      <c r="Z38" s="339"/>
      <c r="AA38" s="412"/>
      <c r="AB38" s="157"/>
    </row>
    <row r="39" spans="1:28" s="144" customFormat="1" ht="59.25" customHeight="1">
      <c r="A39" s="153"/>
      <c r="B39" s="410"/>
      <c r="C39" s="154" t="s">
        <v>353</v>
      </c>
      <c r="D39" s="335"/>
      <c r="E39" s="340" t="s">
        <v>345</v>
      </c>
      <c r="F39" s="329"/>
      <c r="G39" s="329"/>
      <c r="H39" s="329"/>
      <c r="I39" s="329"/>
      <c r="J39" s="329"/>
      <c r="K39" s="377"/>
      <c r="L39" s="155" t="s">
        <v>354</v>
      </c>
      <c r="M39" s="156">
        <f>+'[1]VALORACION CONTROLES'!L120</f>
        <v>100</v>
      </c>
      <c r="N39" s="156">
        <f>+'[1]VALORACION CONTROLES'!O117</f>
        <v>0</v>
      </c>
      <c r="O39" s="329"/>
      <c r="P39" s="329"/>
      <c r="Q39" s="329"/>
      <c r="R39" s="329"/>
      <c r="S39" s="329"/>
      <c r="T39" s="377"/>
      <c r="U39" s="380"/>
      <c r="V39" s="393"/>
      <c r="W39" s="394"/>
      <c r="X39" s="394"/>
      <c r="Y39" s="392"/>
      <c r="Z39" s="340"/>
      <c r="AA39" s="413"/>
      <c r="AB39" s="157"/>
    </row>
    <row r="40" spans="1:28" s="144" customFormat="1" ht="71.25" customHeight="1">
      <c r="A40" s="153">
        <v>1</v>
      </c>
      <c r="B40" s="414" t="s">
        <v>355</v>
      </c>
      <c r="C40" s="159" t="s">
        <v>356</v>
      </c>
      <c r="D40" s="333" t="s">
        <v>357</v>
      </c>
      <c r="E40" s="378" t="s">
        <v>358</v>
      </c>
      <c r="F40" s="328">
        <f>IF($G40="Rara vez",1,IF($G40="Improbable",2,IF($G40="Posible",3,IF($G40="Probable",4,IF($G40="Casi seguro",5,)))))</f>
        <v>1</v>
      </c>
      <c r="G40" s="328" t="s">
        <v>317</v>
      </c>
      <c r="H40" s="328">
        <f>IF($I40="Moderado",5,IF($I40="Mayor",10,IF($I40="Catastrófico",20,)))</f>
        <v>10</v>
      </c>
      <c r="I40" s="328" t="s">
        <v>283</v>
      </c>
      <c r="J40" s="328">
        <f>+$F40*$H40</f>
        <v>10</v>
      </c>
      <c r="K40" s="328" t="s">
        <v>318</v>
      </c>
      <c r="L40" s="155" t="s">
        <v>359</v>
      </c>
      <c r="M40" s="156">
        <f>+'[1]VALORACION CONTROLES'!L69</f>
        <v>95</v>
      </c>
      <c r="N40" s="156">
        <f>+'[1]VALORACION CONTROLES'!O69</f>
        <v>1</v>
      </c>
      <c r="O40" s="328">
        <f>IF($P40="Rara vez",1,IF($P40="Improbable",2,IF($P40="Posible",3,IF($P40="Probable",4,IF($P40="Casi seguro",5,)))))</f>
        <v>1</v>
      </c>
      <c r="P40" s="328" t="s">
        <v>317</v>
      </c>
      <c r="Q40" s="328">
        <f>IF($I40="Moderado",5,IF($I40="Mayor",10,IF($I40="Catastrófico",20,)))</f>
        <v>10</v>
      </c>
      <c r="R40" s="328" t="s">
        <v>283</v>
      </c>
      <c r="S40" s="328">
        <f>+O40*Q40</f>
        <v>10</v>
      </c>
      <c r="T40" s="328" t="s">
        <v>318</v>
      </c>
      <c r="U40" s="415" t="s">
        <v>360</v>
      </c>
      <c r="V40" s="390">
        <v>43646</v>
      </c>
      <c r="W40" s="391" t="s">
        <v>361</v>
      </c>
      <c r="X40" s="391" t="s">
        <v>362</v>
      </c>
      <c r="Y40" s="319" t="s">
        <v>597</v>
      </c>
      <c r="Z40" s="319" t="s">
        <v>589</v>
      </c>
      <c r="AA40" s="322">
        <v>1</v>
      </c>
      <c r="AB40" s="157"/>
    </row>
    <row r="41" spans="1:28" s="144" customFormat="1" ht="71.25">
      <c r="A41" s="153"/>
      <c r="B41" s="414"/>
      <c r="C41" s="159" t="s">
        <v>363</v>
      </c>
      <c r="D41" s="334"/>
      <c r="E41" s="379" t="s">
        <v>358</v>
      </c>
      <c r="F41" s="329"/>
      <c r="G41" s="329"/>
      <c r="H41" s="329"/>
      <c r="I41" s="329"/>
      <c r="J41" s="329"/>
      <c r="K41" s="329"/>
      <c r="L41" s="155" t="s">
        <v>364</v>
      </c>
      <c r="M41" s="156">
        <f>+'[1]VALORACION CONTROLES'!L71</f>
        <v>95</v>
      </c>
      <c r="N41" s="156">
        <f>+'[1]VALORACION CONTROLES'!O71</f>
        <v>0</v>
      </c>
      <c r="O41" s="329"/>
      <c r="P41" s="329"/>
      <c r="Q41" s="329"/>
      <c r="R41" s="329"/>
      <c r="S41" s="329"/>
      <c r="T41" s="329"/>
      <c r="U41" s="415"/>
      <c r="V41" s="390"/>
      <c r="W41" s="391"/>
      <c r="X41" s="391"/>
      <c r="Y41" s="320"/>
      <c r="Z41" s="321"/>
      <c r="AA41" s="323"/>
      <c r="AB41" s="157"/>
    </row>
    <row r="42" spans="1:28" s="144" customFormat="1" ht="43.5" customHeight="1">
      <c r="A42" s="153"/>
      <c r="B42" s="414"/>
      <c r="C42" s="159" t="s">
        <v>365</v>
      </c>
      <c r="D42" s="335"/>
      <c r="E42" s="380" t="s">
        <v>358</v>
      </c>
      <c r="F42" s="329"/>
      <c r="G42" s="329"/>
      <c r="H42" s="329"/>
      <c r="I42" s="329"/>
      <c r="J42" s="329"/>
      <c r="K42" s="377"/>
      <c r="L42" s="155" t="s">
        <v>366</v>
      </c>
      <c r="M42" s="156">
        <f>+'[1]VALORACION CONTROLES'!L73</f>
        <v>100</v>
      </c>
      <c r="N42" s="156">
        <f>+'[1]VALORACION CONTROLES'!O73</f>
        <v>0</v>
      </c>
      <c r="O42" s="329"/>
      <c r="P42" s="329"/>
      <c r="Q42" s="329"/>
      <c r="R42" s="329"/>
      <c r="S42" s="329"/>
      <c r="T42" s="329"/>
      <c r="U42" s="415"/>
      <c r="V42" s="390"/>
      <c r="W42" s="391"/>
      <c r="X42" s="391"/>
      <c r="Y42" s="320"/>
      <c r="Z42" s="404"/>
      <c r="AA42" s="385"/>
      <c r="AB42" s="157"/>
    </row>
    <row r="43" spans="1:28" s="144" customFormat="1" ht="137.25" customHeight="1">
      <c r="A43" s="153">
        <v>1</v>
      </c>
      <c r="B43" s="414"/>
      <c r="C43" s="159" t="s">
        <v>367</v>
      </c>
      <c r="D43" s="333" t="s">
        <v>368</v>
      </c>
      <c r="E43" s="338" t="s">
        <v>299</v>
      </c>
      <c r="F43" s="328">
        <f>IF($G43="Rara vez",1,IF($G43="Improbable",2,IF($G43="Posible",3,IF($G43="Probable",4,IF($G43="Casi seguro",5,)))))</f>
        <v>1</v>
      </c>
      <c r="G43" s="328" t="s">
        <v>317</v>
      </c>
      <c r="H43" s="328">
        <f>IF($I43="Moderado",5,IF($I43="Mayor",10,IF($I43="Catastrófico",20,)))</f>
        <v>10</v>
      </c>
      <c r="I43" s="336" t="s">
        <v>283</v>
      </c>
      <c r="J43" s="328">
        <f>+$F43*$H43</f>
        <v>10</v>
      </c>
      <c r="K43" s="328" t="s">
        <v>318</v>
      </c>
      <c r="L43" s="155" t="s">
        <v>369</v>
      </c>
      <c r="M43" s="156">
        <f>+'[1]VALORACION CONTROLES'!L84</f>
        <v>100</v>
      </c>
      <c r="N43" s="156">
        <f>+'[1]VALORACION CONTROLES'!O84</f>
        <v>1</v>
      </c>
      <c r="O43" s="328">
        <f>IF($P43="Rara vez",1,IF($P43="Improbable",2,IF($P43="Posible",3,IF($P43="Probable",4,IF($P43="Casi seguro",5,)))))</f>
        <v>1</v>
      </c>
      <c r="P43" s="328" t="s">
        <v>317</v>
      </c>
      <c r="Q43" s="328">
        <f>IF($I43="Moderado",5,IF($I43="Mayor",10,IF($I43="Catastrófico",20,)))</f>
        <v>10</v>
      </c>
      <c r="R43" s="328" t="s">
        <v>283</v>
      </c>
      <c r="S43" s="328">
        <f>+O43*Q43</f>
        <v>10</v>
      </c>
      <c r="T43" s="328" t="s">
        <v>318</v>
      </c>
      <c r="U43" s="378" t="s">
        <v>370</v>
      </c>
      <c r="V43" s="381">
        <v>43555</v>
      </c>
      <c r="W43" s="317" t="s">
        <v>371</v>
      </c>
      <c r="X43" s="317" t="s">
        <v>372</v>
      </c>
      <c r="Y43" s="319" t="s">
        <v>597</v>
      </c>
      <c r="Z43" s="324" t="s">
        <v>590</v>
      </c>
      <c r="AA43" s="411">
        <v>1</v>
      </c>
      <c r="AB43" s="157"/>
    </row>
    <row r="44" spans="1:28" s="144" customFormat="1" ht="118.5" customHeight="1">
      <c r="A44" s="153"/>
      <c r="B44" s="414"/>
      <c r="C44" s="159" t="s">
        <v>373</v>
      </c>
      <c r="D44" s="334"/>
      <c r="E44" s="339"/>
      <c r="F44" s="329"/>
      <c r="G44" s="329"/>
      <c r="H44" s="329"/>
      <c r="I44" s="337"/>
      <c r="J44" s="329"/>
      <c r="K44" s="329"/>
      <c r="L44" s="155" t="s">
        <v>374</v>
      </c>
      <c r="M44" s="156">
        <f>+'[1]VALORACION CONTROLES'!L86</f>
        <v>100</v>
      </c>
      <c r="N44" s="156">
        <f>+'[1]VALORACION CONTROLES'!O85</f>
        <v>0</v>
      </c>
      <c r="O44" s="329"/>
      <c r="P44" s="329"/>
      <c r="Q44" s="329"/>
      <c r="R44" s="329"/>
      <c r="S44" s="329"/>
      <c r="T44" s="329"/>
      <c r="U44" s="379"/>
      <c r="V44" s="382"/>
      <c r="W44" s="318"/>
      <c r="X44" s="318"/>
      <c r="Y44" s="320"/>
      <c r="Z44" s="325"/>
      <c r="AA44" s="412"/>
      <c r="AB44" s="157"/>
    </row>
    <row r="45" spans="1:28" s="144" customFormat="1" ht="108" customHeight="1">
      <c r="A45" s="153"/>
      <c r="B45" s="414"/>
      <c r="C45" s="159"/>
      <c r="D45" s="335"/>
      <c r="E45" s="340"/>
      <c r="F45" s="329"/>
      <c r="G45" s="329"/>
      <c r="H45" s="329"/>
      <c r="I45" s="337"/>
      <c r="J45" s="329"/>
      <c r="K45" s="377"/>
      <c r="L45" s="155" t="s">
        <v>375</v>
      </c>
      <c r="M45" s="156">
        <f>+'[1]VALORACION CONTROLES'!L88</f>
        <v>100</v>
      </c>
      <c r="N45" s="156">
        <f>+'[1]VALORACION CONTROLES'!O86</f>
        <v>0</v>
      </c>
      <c r="O45" s="329"/>
      <c r="P45" s="329"/>
      <c r="Q45" s="329"/>
      <c r="R45" s="329"/>
      <c r="S45" s="329"/>
      <c r="T45" s="329"/>
      <c r="U45" s="379"/>
      <c r="V45" s="382"/>
      <c r="W45" s="318"/>
      <c r="X45" s="318"/>
      <c r="Y45" s="320"/>
      <c r="Z45" s="325"/>
      <c r="AA45" s="337"/>
      <c r="AB45" s="157"/>
    </row>
    <row r="46" spans="1:28" s="144" customFormat="1" ht="63" customHeight="1">
      <c r="A46" s="153">
        <v>1</v>
      </c>
      <c r="B46" s="416" t="s">
        <v>376</v>
      </c>
      <c r="C46" s="154" t="s">
        <v>377</v>
      </c>
      <c r="D46" s="333" t="s">
        <v>378</v>
      </c>
      <c r="E46" s="338" t="s">
        <v>299</v>
      </c>
      <c r="F46" s="328">
        <f>IF($G46="Rara vez",1,IF($G46="Improbable",2,IF($G46="Posible",3,IF($G46="Probable",4,IF($G46="Casi seguro",5,)))))</f>
        <v>3</v>
      </c>
      <c r="G46" s="328" t="s">
        <v>282</v>
      </c>
      <c r="H46" s="328">
        <f>IF($I46="Moderado",5,IF($I46="Mayor",10,IF($I46="Catastrófico",20,)))</f>
        <v>10</v>
      </c>
      <c r="I46" s="328" t="s">
        <v>283</v>
      </c>
      <c r="J46" s="328">
        <f>+$F46*$H46</f>
        <v>30</v>
      </c>
      <c r="K46" s="328" t="s">
        <v>284</v>
      </c>
      <c r="L46" s="155" t="s">
        <v>379</v>
      </c>
      <c r="M46" s="156">
        <f>+'[1]VALORACION CONTROLES'!L99</f>
        <v>100</v>
      </c>
      <c r="N46" s="156">
        <f>+'[1]VALORACION CONTROLES'!O99</f>
        <v>2</v>
      </c>
      <c r="O46" s="328">
        <f>IF($P46="Rara vez",1,IF($P46="Improbable",2,IF($P46="Posible",3,IF($P46="Probable",4,IF($P46="Casi seguro",5,)))))</f>
        <v>1</v>
      </c>
      <c r="P46" s="328" t="s">
        <v>317</v>
      </c>
      <c r="Q46" s="328">
        <f>IF($I46="Moderado",5,IF($I46="Mayor",10,IF($I46="Catastrófico",20,)))</f>
        <v>10</v>
      </c>
      <c r="R46" s="328" t="s">
        <v>283</v>
      </c>
      <c r="S46" s="328">
        <f>+O46*Q46</f>
        <v>10</v>
      </c>
      <c r="T46" s="328" t="s">
        <v>318</v>
      </c>
      <c r="U46" s="378" t="s">
        <v>380</v>
      </c>
      <c r="V46" s="326"/>
      <c r="W46" s="317"/>
      <c r="X46" s="317"/>
      <c r="Y46" s="378" t="s">
        <v>586</v>
      </c>
      <c r="Z46" s="378" t="s">
        <v>586</v>
      </c>
      <c r="AA46" s="411" t="s">
        <v>598</v>
      </c>
      <c r="AB46" s="157"/>
    </row>
    <row r="47" spans="1:28" s="144" customFormat="1" ht="63" customHeight="1">
      <c r="A47" s="153"/>
      <c r="B47" s="416"/>
      <c r="C47" s="154" t="s">
        <v>381</v>
      </c>
      <c r="D47" s="334"/>
      <c r="E47" s="339"/>
      <c r="F47" s="329"/>
      <c r="G47" s="329"/>
      <c r="H47" s="329"/>
      <c r="I47" s="329"/>
      <c r="J47" s="329"/>
      <c r="K47" s="329"/>
      <c r="L47" s="155" t="s">
        <v>382</v>
      </c>
      <c r="M47" s="156">
        <f>+'[1]VALORACION CONTROLES'!L101</f>
        <v>100</v>
      </c>
      <c r="N47" s="156"/>
      <c r="O47" s="329"/>
      <c r="P47" s="329"/>
      <c r="Q47" s="329"/>
      <c r="R47" s="329"/>
      <c r="S47" s="329"/>
      <c r="T47" s="329"/>
      <c r="U47" s="379"/>
      <c r="V47" s="327"/>
      <c r="W47" s="318"/>
      <c r="X47" s="318"/>
      <c r="Y47" s="379"/>
      <c r="Z47" s="379"/>
      <c r="AA47" s="412"/>
      <c r="AB47" s="157"/>
    </row>
    <row r="48" spans="1:28" s="144" customFormat="1" ht="57.75" customHeight="1">
      <c r="A48" s="153"/>
      <c r="B48" s="416"/>
      <c r="C48" s="154" t="s">
        <v>383</v>
      </c>
      <c r="D48" s="334"/>
      <c r="E48" s="339"/>
      <c r="F48" s="329"/>
      <c r="G48" s="329"/>
      <c r="H48" s="329"/>
      <c r="I48" s="329"/>
      <c r="J48" s="329"/>
      <c r="K48" s="329"/>
      <c r="L48" s="155" t="s">
        <v>384</v>
      </c>
      <c r="M48" s="156">
        <f>+'[1]VALORACION CONTROLES'!L103</f>
        <v>100</v>
      </c>
      <c r="N48" s="156"/>
      <c r="O48" s="329"/>
      <c r="P48" s="329"/>
      <c r="Q48" s="329"/>
      <c r="R48" s="329"/>
      <c r="S48" s="329"/>
      <c r="T48" s="329"/>
      <c r="U48" s="379"/>
      <c r="V48" s="327"/>
      <c r="W48" s="318"/>
      <c r="X48" s="318"/>
      <c r="Y48" s="379"/>
      <c r="Z48" s="379"/>
      <c r="AA48" s="412"/>
      <c r="AB48" s="157"/>
    </row>
    <row r="49" spans="1:28" s="144" customFormat="1" ht="81.75" customHeight="1">
      <c r="A49" s="153">
        <v>1</v>
      </c>
      <c r="B49" s="416"/>
      <c r="C49" s="159" t="s">
        <v>385</v>
      </c>
      <c r="D49" s="333" t="s">
        <v>386</v>
      </c>
      <c r="E49" s="338" t="s">
        <v>299</v>
      </c>
      <c r="F49" s="328">
        <f>IF($G49="Rara vez",1,IF($G49="Improbable",2,IF($G49="Posible",3,IF($G49="Probable",4,IF($G49="Casi seguro",5,)))))</f>
        <v>3</v>
      </c>
      <c r="G49" s="328" t="s">
        <v>282</v>
      </c>
      <c r="H49" s="328">
        <f>IF($I49="Moderado",5,IF($I49="Mayor",10,IF($I49="Catastrófico",20,)))</f>
        <v>10</v>
      </c>
      <c r="I49" s="328" t="s">
        <v>283</v>
      </c>
      <c r="J49" s="328">
        <f>+$F49*$H49</f>
        <v>30</v>
      </c>
      <c r="K49" s="328" t="s">
        <v>284</v>
      </c>
      <c r="L49" s="155" t="s">
        <v>387</v>
      </c>
      <c r="M49" s="156">
        <f>+'[1]VALORACION CONTROLES'!L129</f>
        <v>95</v>
      </c>
      <c r="N49" s="156">
        <f>+'[1]VALORACION CONTROLES'!O129</f>
        <v>1</v>
      </c>
      <c r="O49" s="328">
        <f>IF($P49="Rara vez",1,IF($P49="Improbable",2,IF($P49="Posible",3,IF($P49="Probable",4,IF($P49="Casi seguro",5,)))))</f>
        <v>2</v>
      </c>
      <c r="P49" s="328" t="s">
        <v>286</v>
      </c>
      <c r="Q49" s="328">
        <f>IF($I49="Moderado",5,IF($I49="Mayor",10,IF($I49="Catastrófico",20,)))</f>
        <v>10</v>
      </c>
      <c r="R49" s="328" t="s">
        <v>283</v>
      </c>
      <c r="S49" s="328">
        <f>+O49*Q49</f>
        <v>20</v>
      </c>
      <c r="T49" s="328" t="s">
        <v>287</v>
      </c>
      <c r="U49" s="378" t="s">
        <v>388</v>
      </c>
      <c r="V49" s="381" t="s">
        <v>389</v>
      </c>
      <c r="W49" s="317" t="s">
        <v>390</v>
      </c>
      <c r="X49" s="317" t="s">
        <v>302</v>
      </c>
      <c r="Y49" s="319" t="s">
        <v>597</v>
      </c>
      <c r="Z49" s="378" t="s">
        <v>587</v>
      </c>
      <c r="AA49" s="322">
        <v>1</v>
      </c>
      <c r="AB49" s="157"/>
    </row>
    <row r="50" spans="1:28" s="144" customFormat="1" ht="102.75" customHeight="1">
      <c r="A50" s="153"/>
      <c r="B50" s="416"/>
      <c r="C50" s="159" t="s">
        <v>391</v>
      </c>
      <c r="D50" s="334"/>
      <c r="E50" s="339"/>
      <c r="F50" s="329"/>
      <c r="G50" s="329"/>
      <c r="H50" s="329"/>
      <c r="I50" s="329"/>
      <c r="J50" s="329"/>
      <c r="K50" s="329"/>
      <c r="L50" s="155" t="s">
        <v>535</v>
      </c>
      <c r="M50" s="156">
        <f>+'[1]VALORACION CONTROLES'!L131</f>
        <v>95</v>
      </c>
      <c r="N50" s="156">
        <f>+'[1]VALORACION CONTROLES'!O131</f>
        <v>0</v>
      </c>
      <c r="O50" s="329"/>
      <c r="P50" s="329"/>
      <c r="Q50" s="329"/>
      <c r="R50" s="329"/>
      <c r="S50" s="329"/>
      <c r="T50" s="329"/>
      <c r="U50" s="379"/>
      <c r="V50" s="382"/>
      <c r="W50" s="318"/>
      <c r="X50" s="318"/>
      <c r="Y50" s="320"/>
      <c r="Z50" s="379"/>
      <c r="AA50" s="323"/>
      <c r="AB50" s="157"/>
    </row>
    <row r="51" spans="1:28" s="144" customFormat="1" ht="90.75" customHeight="1">
      <c r="A51" s="153"/>
      <c r="B51" s="416"/>
      <c r="C51" s="159" t="s">
        <v>392</v>
      </c>
      <c r="D51" s="335"/>
      <c r="E51" s="340"/>
      <c r="F51" s="329"/>
      <c r="G51" s="329"/>
      <c r="H51" s="329"/>
      <c r="I51" s="329"/>
      <c r="J51" s="329"/>
      <c r="K51" s="329"/>
      <c r="L51" s="155" t="s">
        <v>393</v>
      </c>
      <c r="M51" s="156">
        <f>+'[1]VALORACION CONTROLES'!L133</f>
        <v>100</v>
      </c>
      <c r="N51" s="156">
        <f>+'[1]VALORACION CONTROLES'!O133</f>
        <v>0</v>
      </c>
      <c r="O51" s="329"/>
      <c r="P51" s="329"/>
      <c r="Q51" s="329"/>
      <c r="R51" s="329"/>
      <c r="S51" s="329"/>
      <c r="T51" s="377"/>
      <c r="U51" s="379"/>
      <c r="V51" s="382"/>
      <c r="W51" s="318"/>
      <c r="X51" s="318"/>
      <c r="Y51" s="320"/>
      <c r="Z51" s="379"/>
      <c r="AA51" s="385"/>
      <c r="AB51" s="157"/>
    </row>
    <row r="52" spans="1:28" s="144" customFormat="1" ht="42.75" customHeight="1">
      <c r="A52" s="153">
        <v>1</v>
      </c>
      <c r="B52" s="417" t="s">
        <v>394</v>
      </c>
      <c r="C52" s="159" t="s">
        <v>395</v>
      </c>
      <c r="D52" s="333" t="s">
        <v>396</v>
      </c>
      <c r="E52" s="338" t="s">
        <v>299</v>
      </c>
      <c r="F52" s="328">
        <f>IF($G52="Rara vez",1,IF($G52="Improbable",2,IF($G52="Posible",3,IF($G52="Probable",4,IF($G52="Casi seguro",5,)))))</f>
        <v>2</v>
      </c>
      <c r="G52" s="328" t="s">
        <v>286</v>
      </c>
      <c r="H52" s="328">
        <f>IF($I52="Moderado",5,IF($I52="Mayor",10,IF($I52="Catastrófico",20,)))</f>
        <v>10</v>
      </c>
      <c r="I52" s="328" t="s">
        <v>283</v>
      </c>
      <c r="J52" s="328">
        <f>+$F52*$H52</f>
        <v>20</v>
      </c>
      <c r="K52" s="328" t="s">
        <v>287</v>
      </c>
      <c r="L52" s="155" t="s">
        <v>536</v>
      </c>
      <c r="M52" s="156">
        <f>+'[1]VALORACION CONTROLES'!L144</f>
        <v>100</v>
      </c>
      <c r="N52" s="156">
        <f>+'[1]VALORACION CONTROLES'!O144</f>
        <v>2</v>
      </c>
      <c r="O52" s="328">
        <f>IF($P52="Rara vez",1,IF($P52="Improbable",2,IF($P52="Posible",3,IF($P52="Probable",4,IF($P52="Casi seguro",5,)))))</f>
        <v>1</v>
      </c>
      <c r="P52" s="328" t="s">
        <v>317</v>
      </c>
      <c r="Q52" s="328">
        <f>IF($I52="Moderado",5,IF($I52="Mayor",10,IF($I52="Catastrófico",20,)))</f>
        <v>10</v>
      </c>
      <c r="R52" s="328" t="s">
        <v>283</v>
      </c>
      <c r="S52" s="328">
        <f>+O52*Q52</f>
        <v>10</v>
      </c>
      <c r="T52" s="328" t="s">
        <v>318</v>
      </c>
      <c r="U52" s="324" t="s">
        <v>397</v>
      </c>
      <c r="V52" s="326">
        <v>43554</v>
      </c>
      <c r="W52" s="317" t="s">
        <v>398</v>
      </c>
      <c r="X52" s="317" t="s">
        <v>302</v>
      </c>
      <c r="Y52" s="319" t="s">
        <v>597</v>
      </c>
      <c r="Z52" s="319" t="s">
        <v>588</v>
      </c>
      <c r="AA52" s="322">
        <v>1</v>
      </c>
      <c r="AB52" s="157"/>
    </row>
    <row r="53" spans="1:28" s="144" customFormat="1" ht="60.75" customHeight="1">
      <c r="A53" s="153"/>
      <c r="B53" s="417"/>
      <c r="C53" s="159" t="s">
        <v>399</v>
      </c>
      <c r="D53" s="334"/>
      <c r="E53" s="339"/>
      <c r="F53" s="329"/>
      <c r="G53" s="329"/>
      <c r="H53" s="329"/>
      <c r="I53" s="329"/>
      <c r="J53" s="329"/>
      <c r="K53" s="329"/>
      <c r="L53" s="155" t="s">
        <v>400</v>
      </c>
      <c r="M53" s="156">
        <f>+'[1]VALORACION CONTROLES'!L146</f>
        <v>100</v>
      </c>
      <c r="N53" s="156">
        <f>+'[1]VALORACION CONTROLES'!O146</f>
        <v>0</v>
      </c>
      <c r="O53" s="329"/>
      <c r="P53" s="329"/>
      <c r="Q53" s="329"/>
      <c r="R53" s="329"/>
      <c r="S53" s="329"/>
      <c r="T53" s="329"/>
      <c r="U53" s="325"/>
      <c r="V53" s="327"/>
      <c r="W53" s="318"/>
      <c r="X53" s="318"/>
      <c r="Y53" s="321"/>
      <c r="Z53" s="321"/>
      <c r="AA53" s="323"/>
      <c r="AB53" s="157"/>
    </row>
    <row r="54" spans="1:28" s="144" customFormat="1" ht="42.75">
      <c r="A54" s="153"/>
      <c r="B54" s="417"/>
      <c r="C54" s="159" t="s">
        <v>401</v>
      </c>
      <c r="D54" s="334"/>
      <c r="E54" s="339"/>
      <c r="F54" s="329"/>
      <c r="G54" s="329"/>
      <c r="H54" s="329"/>
      <c r="I54" s="329"/>
      <c r="J54" s="329"/>
      <c r="K54" s="329"/>
      <c r="L54" s="155" t="s">
        <v>402</v>
      </c>
      <c r="M54" s="156">
        <f>+'[1]VALORACION CONTROLES'!L148</f>
        <v>100</v>
      </c>
      <c r="N54" s="156">
        <f>+'[1]VALORACION CONTROLES'!O148</f>
        <v>0</v>
      </c>
      <c r="O54" s="329"/>
      <c r="P54" s="329"/>
      <c r="Q54" s="329"/>
      <c r="R54" s="329"/>
      <c r="S54" s="329"/>
      <c r="T54" s="329"/>
      <c r="U54" s="325"/>
      <c r="V54" s="327"/>
      <c r="W54" s="318"/>
      <c r="X54" s="318"/>
      <c r="Y54" s="321"/>
      <c r="Z54" s="321"/>
      <c r="AA54" s="323"/>
      <c r="AB54" s="157"/>
    </row>
    <row r="55" spans="1:28" s="144" customFormat="1" ht="57">
      <c r="A55" s="153"/>
      <c r="B55" s="417"/>
      <c r="C55" s="159" t="s">
        <v>403</v>
      </c>
      <c r="D55" s="335"/>
      <c r="E55" s="340"/>
      <c r="F55" s="329"/>
      <c r="G55" s="329"/>
      <c r="H55" s="329"/>
      <c r="I55" s="329"/>
      <c r="J55" s="329"/>
      <c r="K55" s="377"/>
      <c r="L55" s="155" t="s">
        <v>404</v>
      </c>
      <c r="M55" s="156">
        <f>+'[1]VALORACION CONTROLES'!L150</f>
        <v>100</v>
      </c>
      <c r="N55" s="156">
        <f>+'[1]VALORACION CONTROLES'!O150</f>
        <v>0</v>
      </c>
      <c r="O55" s="329"/>
      <c r="P55" s="329"/>
      <c r="Q55" s="329"/>
      <c r="R55" s="329"/>
      <c r="S55" s="329"/>
      <c r="T55" s="377"/>
      <c r="U55" s="325"/>
      <c r="V55" s="327"/>
      <c r="W55" s="318"/>
      <c r="X55" s="318"/>
      <c r="Y55" s="320"/>
      <c r="Z55" s="320"/>
      <c r="AA55" s="323"/>
      <c r="AB55" s="157"/>
    </row>
    <row r="56" spans="1:28" s="144" customFormat="1" ht="53.25" customHeight="1">
      <c r="A56" s="153">
        <v>1</v>
      </c>
      <c r="B56" s="417"/>
      <c r="C56" s="159" t="s">
        <v>405</v>
      </c>
      <c r="D56" s="333" t="s">
        <v>406</v>
      </c>
      <c r="E56" s="387" t="s">
        <v>407</v>
      </c>
      <c r="F56" s="328">
        <f>IF($G56="Rara vez",1,IF($G56="Improbable",2,IF($G56="Posible",3,IF($G56="Probable",4,IF($G56="Casi seguro",5,)))))</f>
        <v>3</v>
      </c>
      <c r="G56" s="328" t="s">
        <v>282</v>
      </c>
      <c r="H56" s="328">
        <f>IF($I56="Moderado",5,IF($I56="Mayor",10,IF($I56="Catastrófico",20,)))</f>
        <v>10</v>
      </c>
      <c r="I56" s="328" t="s">
        <v>283</v>
      </c>
      <c r="J56" s="328">
        <f>+$F56*$H56</f>
        <v>30</v>
      </c>
      <c r="K56" s="328" t="s">
        <v>284</v>
      </c>
      <c r="L56" s="155" t="s">
        <v>408</v>
      </c>
      <c r="M56" s="156">
        <f>+'[1]VALORACION CONTROLES'!L159</f>
        <v>100</v>
      </c>
      <c r="N56" s="156">
        <f>+'[1]VALORACION CONTROLES'!O159</f>
        <v>1</v>
      </c>
      <c r="O56" s="328">
        <f>IF($P56="Rara vez",1,IF($P56="Improbable",2,IF($P56="Posible",3,IF($P56="Probable",4,IF($P56="Casi seguro",5,)))))</f>
        <v>2</v>
      </c>
      <c r="P56" s="328" t="s">
        <v>286</v>
      </c>
      <c r="Q56" s="328">
        <f>IF($I56="Moderado",5,IF($I56="Mayor",10,IF($I56="Catastrófico",20,)))</f>
        <v>10</v>
      </c>
      <c r="R56" s="328" t="s">
        <v>283</v>
      </c>
      <c r="S56" s="328">
        <f>+O56*Q56</f>
        <v>20</v>
      </c>
      <c r="T56" s="328" t="s">
        <v>287</v>
      </c>
      <c r="U56" s="378" t="s">
        <v>409</v>
      </c>
      <c r="V56" s="326">
        <v>43646</v>
      </c>
      <c r="W56" s="317" t="s">
        <v>398</v>
      </c>
      <c r="X56" s="317" t="s">
        <v>302</v>
      </c>
      <c r="Y56" s="319" t="s">
        <v>597</v>
      </c>
      <c r="Z56" s="319" t="s">
        <v>588</v>
      </c>
      <c r="AA56" s="405">
        <v>1</v>
      </c>
      <c r="AB56" s="157"/>
    </row>
    <row r="57" spans="1:28" s="144" customFormat="1" ht="71.25">
      <c r="A57" s="153"/>
      <c r="B57" s="417"/>
      <c r="C57" s="159" t="s">
        <v>410</v>
      </c>
      <c r="D57" s="334"/>
      <c r="E57" s="388"/>
      <c r="F57" s="329"/>
      <c r="G57" s="329"/>
      <c r="H57" s="329"/>
      <c r="I57" s="329"/>
      <c r="J57" s="329"/>
      <c r="K57" s="329"/>
      <c r="L57" s="155" t="s">
        <v>411</v>
      </c>
      <c r="M57" s="156">
        <f>+'[1]VALORACION CONTROLES'!L161</f>
        <v>85</v>
      </c>
      <c r="N57" s="156">
        <f>+'[1]VALORACION CONTROLES'!O161</f>
        <v>0</v>
      </c>
      <c r="O57" s="329"/>
      <c r="P57" s="329"/>
      <c r="Q57" s="329"/>
      <c r="R57" s="329"/>
      <c r="S57" s="329"/>
      <c r="T57" s="329"/>
      <c r="U57" s="379"/>
      <c r="V57" s="327"/>
      <c r="W57" s="318"/>
      <c r="X57" s="318"/>
      <c r="Y57" s="321"/>
      <c r="Z57" s="321"/>
      <c r="AA57" s="406"/>
      <c r="AB57" s="157"/>
    </row>
    <row r="58" spans="1:28" s="144" customFormat="1" ht="66.75" customHeight="1">
      <c r="A58" s="153"/>
      <c r="B58" s="417"/>
      <c r="C58" s="159" t="s">
        <v>403</v>
      </c>
      <c r="D58" s="334"/>
      <c r="E58" s="388"/>
      <c r="F58" s="329"/>
      <c r="G58" s="329"/>
      <c r="H58" s="329"/>
      <c r="I58" s="329"/>
      <c r="J58" s="329"/>
      <c r="K58" s="329"/>
      <c r="L58" s="155" t="s">
        <v>537</v>
      </c>
      <c r="M58" s="156">
        <f>+'[1]VALORACION CONTROLES'!L163</f>
        <v>100</v>
      </c>
      <c r="N58" s="156">
        <f>+'[1]VALORACION CONTROLES'!O163</f>
        <v>0</v>
      </c>
      <c r="O58" s="329"/>
      <c r="P58" s="329"/>
      <c r="Q58" s="329"/>
      <c r="R58" s="329"/>
      <c r="S58" s="329"/>
      <c r="T58" s="329"/>
      <c r="U58" s="379"/>
      <c r="V58" s="327"/>
      <c r="W58" s="318"/>
      <c r="X58" s="318"/>
      <c r="Y58" s="321"/>
      <c r="Z58" s="321"/>
      <c r="AA58" s="406"/>
      <c r="AB58" s="157"/>
    </row>
    <row r="59" spans="1:28" s="144" customFormat="1" ht="49.5" customHeight="1">
      <c r="A59" s="153">
        <f>+A56+1</f>
        <v>2</v>
      </c>
      <c r="B59" s="417"/>
      <c r="C59" s="159" t="s">
        <v>412</v>
      </c>
      <c r="D59" s="335"/>
      <c r="E59" s="389"/>
      <c r="F59" s="377"/>
      <c r="G59" s="377"/>
      <c r="H59" s="329"/>
      <c r="I59" s="377"/>
      <c r="J59" s="377"/>
      <c r="K59" s="377"/>
      <c r="L59" s="155" t="s">
        <v>538</v>
      </c>
      <c r="M59" s="156">
        <f>+'[1]VALORACION CONTROLES'!L165</f>
        <v>85</v>
      </c>
      <c r="N59" s="156">
        <f>+'[1]VALORACION CONTROLES'!O165</f>
        <v>0</v>
      </c>
      <c r="O59" s="329"/>
      <c r="P59" s="329"/>
      <c r="Q59" s="329"/>
      <c r="R59" s="329"/>
      <c r="S59" s="329"/>
      <c r="T59" s="377"/>
      <c r="U59" s="380"/>
      <c r="V59" s="393"/>
      <c r="W59" s="394"/>
      <c r="X59" s="394"/>
      <c r="Y59" s="404"/>
      <c r="Z59" s="404"/>
      <c r="AA59" s="407"/>
      <c r="AB59" s="157"/>
    </row>
    <row r="60" spans="1:28" s="144" customFormat="1" ht="63.75" customHeight="1">
      <c r="A60" s="153">
        <v>1</v>
      </c>
      <c r="B60" s="418" t="s">
        <v>413</v>
      </c>
      <c r="C60" s="159" t="s">
        <v>414</v>
      </c>
      <c r="D60" s="333" t="s">
        <v>415</v>
      </c>
      <c r="E60" s="387" t="s">
        <v>539</v>
      </c>
      <c r="F60" s="328">
        <f>IF($G60="Rara vez",1,IF($G60="Improbable",2,IF($G60="Posible",3,IF($G60="Probable",4,IF($G60="Casi seguro",5,)))))</f>
        <v>4</v>
      </c>
      <c r="G60" s="328" t="s">
        <v>308</v>
      </c>
      <c r="H60" s="328">
        <f>IF($I60="Moderado",5,IF($I60="Mayor",10,IF($I60="Catastrófico",20,)))</f>
        <v>10</v>
      </c>
      <c r="I60" s="328" t="s">
        <v>283</v>
      </c>
      <c r="J60" s="328">
        <f>+$F60*$H60</f>
        <v>40</v>
      </c>
      <c r="K60" s="328" t="s">
        <v>284</v>
      </c>
      <c r="L60" s="155" t="s">
        <v>416</v>
      </c>
      <c r="M60" s="156">
        <f>+'[1]VALORACION CONTROLES'!L174</f>
        <v>100</v>
      </c>
      <c r="N60" s="156">
        <f>+'[1]VALORACION CONTROLES'!O174</f>
        <v>0</v>
      </c>
      <c r="O60" s="328">
        <f>IF($P60="Rara vez",1,IF($P60="Improbable",2,IF($P60="Posible",3,IF($P60="Probable",4,IF($P60="Casi seguro",5,)))))</f>
        <v>4</v>
      </c>
      <c r="P60" s="328" t="s">
        <v>308</v>
      </c>
      <c r="Q60" s="328">
        <f>IF($I60="Moderado",5,IF($I60="Mayor",10,IF($I60="Catastrófico",20,)))</f>
        <v>10</v>
      </c>
      <c r="R60" s="328" t="s">
        <v>283</v>
      </c>
      <c r="S60" s="328">
        <f>+O60*Q60</f>
        <v>40</v>
      </c>
      <c r="T60" s="328" t="s">
        <v>284</v>
      </c>
      <c r="U60" s="324" t="s">
        <v>417</v>
      </c>
      <c r="V60" s="326">
        <v>43830</v>
      </c>
      <c r="W60" s="317" t="s">
        <v>418</v>
      </c>
      <c r="X60" s="317" t="s">
        <v>302</v>
      </c>
      <c r="Y60" s="324" t="s">
        <v>599</v>
      </c>
      <c r="Z60" s="319" t="s">
        <v>586</v>
      </c>
      <c r="AA60" s="405">
        <v>0.5</v>
      </c>
      <c r="AB60" s="157"/>
    </row>
    <row r="61" spans="1:28" s="144" customFormat="1" ht="66.75" customHeight="1">
      <c r="A61" s="153"/>
      <c r="B61" s="419"/>
      <c r="C61" s="159" t="s">
        <v>419</v>
      </c>
      <c r="D61" s="334"/>
      <c r="E61" s="388"/>
      <c r="F61" s="329"/>
      <c r="G61" s="329"/>
      <c r="H61" s="329"/>
      <c r="I61" s="329"/>
      <c r="J61" s="329"/>
      <c r="K61" s="329"/>
      <c r="L61" s="155" t="s">
        <v>420</v>
      </c>
      <c r="M61" s="156">
        <f>+'[1]VALORACION CONTROLES'!L176</f>
        <v>70</v>
      </c>
      <c r="N61" s="156">
        <f>+'[1]VALORACION CONTROLES'!O176</f>
        <v>0</v>
      </c>
      <c r="O61" s="329"/>
      <c r="P61" s="329"/>
      <c r="Q61" s="329"/>
      <c r="R61" s="329"/>
      <c r="S61" s="329"/>
      <c r="T61" s="329"/>
      <c r="U61" s="325"/>
      <c r="V61" s="327"/>
      <c r="W61" s="318"/>
      <c r="X61" s="318"/>
      <c r="Y61" s="325"/>
      <c r="Z61" s="321"/>
      <c r="AA61" s="406"/>
      <c r="AB61" s="157"/>
    </row>
    <row r="62" spans="1:28" s="144" customFormat="1" ht="80.25" customHeight="1">
      <c r="A62" s="153"/>
      <c r="B62" s="419"/>
      <c r="C62" s="159" t="s">
        <v>421</v>
      </c>
      <c r="D62" s="334"/>
      <c r="E62" s="388"/>
      <c r="F62" s="329"/>
      <c r="G62" s="329"/>
      <c r="H62" s="329"/>
      <c r="I62" s="329"/>
      <c r="J62" s="329"/>
      <c r="K62" s="329"/>
      <c r="L62" s="155" t="s">
        <v>540</v>
      </c>
      <c r="M62" s="156">
        <f>+'[1]VALORACION CONTROLES'!L178</f>
        <v>85</v>
      </c>
      <c r="N62" s="156">
        <f>+'[1]VALORACION CONTROLES'!O178</f>
        <v>0</v>
      </c>
      <c r="O62" s="329"/>
      <c r="P62" s="329"/>
      <c r="Q62" s="329"/>
      <c r="R62" s="329"/>
      <c r="S62" s="329"/>
      <c r="T62" s="329"/>
      <c r="U62" s="325"/>
      <c r="V62" s="327"/>
      <c r="W62" s="318"/>
      <c r="X62" s="318"/>
      <c r="Y62" s="325"/>
      <c r="Z62" s="321"/>
      <c r="AA62" s="406"/>
      <c r="AB62" s="157"/>
    </row>
    <row r="63" spans="1:28" s="144" customFormat="1" ht="63" customHeight="1">
      <c r="A63" s="153"/>
      <c r="B63" s="419"/>
      <c r="C63" s="159" t="s">
        <v>422</v>
      </c>
      <c r="D63" s="334"/>
      <c r="E63" s="388"/>
      <c r="F63" s="329"/>
      <c r="G63" s="329"/>
      <c r="H63" s="329"/>
      <c r="I63" s="329"/>
      <c r="J63" s="329"/>
      <c r="K63" s="329"/>
      <c r="L63" s="155" t="s">
        <v>423</v>
      </c>
      <c r="M63" s="156">
        <f>+'[1]VALORACION CONTROLES'!L180</f>
        <v>80</v>
      </c>
      <c r="N63" s="156">
        <f>+'[1]VALORACION CONTROLES'!O180</f>
        <v>0</v>
      </c>
      <c r="O63" s="329"/>
      <c r="P63" s="329"/>
      <c r="Q63" s="329"/>
      <c r="R63" s="329"/>
      <c r="S63" s="329"/>
      <c r="T63" s="377"/>
      <c r="U63" s="392"/>
      <c r="V63" s="327"/>
      <c r="W63" s="318"/>
      <c r="X63" s="318"/>
      <c r="Y63" s="392"/>
      <c r="Z63" s="321"/>
      <c r="AA63" s="406"/>
      <c r="AB63" s="157"/>
    </row>
    <row r="64" spans="1:28" s="144" customFormat="1" ht="83.25" customHeight="1">
      <c r="A64" s="153">
        <v>1</v>
      </c>
      <c r="B64" s="419"/>
      <c r="C64" s="154" t="s">
        <v>424</v>
      </c>
      <c r="D64" s="333" t="s">
        <v>425</v>
      </c>
      <c r="E64" s="338" t="s">
        <v>299</v>
      </c>
      <c r="F64" s="328">
        <f>IF($G64="Rara vez",1,IF($G64="Improbable",2,IF($G64="Posible",3,IF($G64="Probable",4,IF($G64="Casi seguro",5,)))))</f>
        <v>3</v>
      </c>
      <c r="G64" s="328" t="s">
        <v>282</v>
      </c>
      <c r="H64" s="328">
        <f>IF($I64="Moderado",5,IF($I64="Mayor",10,IF($I64="Catastrófico",20,)))</f>
        <v>10</v>
      </c>
      <c r="I64" s="328" t="s">
        <v>283</v>
      </c>
      <c r="J64" s="328">
        <f>+$F64*$H64</f>
        <v>30</v>
      </c>
      <c r="K64" s="328" t="s">
        <v>284</v>
      </c>
      <c r="L64" s="155" t="s">
        <v>426</v>
      </c>
      <c r="M64" s="156">
        <f>+'[1]VALORACION CONTROLES'!L189</f>
        <v>65</v>
      </c>
      <c r="N64" s="156">
        <f>+'[1]VALORACION CONTROLES'!O189</f>
        <v>1</v>
      </c>
      <c r="O64" s="328">
        <f>IF($P64="Rara vez",1,IF($P64="Improbable",2,IF($P64="Posible",3,IF($P64="Probable",4,IF($P64="Casi seguro",5,)))))</f>
        <v>2</v>
      </c>
      <c r="P64" s="328" t="s">
        <v>286</v>
      </c>
      <c r="Q64" s="328">
        <f>IF($I64="Moderado",5,IF($I64="Mayor",10,IF($I64="Catastrófico",20,)))</f>
        <v>10</v>
      </c>
      <c r="R64" s="328" t="s">
        <v>283</v>
      </c>
      <c r="S64" s="328">
        <f>+O64*Q64</f>
        <v>20</v>
      </c>
      <c r="T64" s="328" t="s">
        <v>287</v>
      </c>
      <c r="U64" s="324" t="s">
        <v>427</v>
      </c>
      <c r="V64" s="326" t="s">
        <v>428</v>
      </c>
      <c r="W64" s="317" t="s">
        <v>429</v>
      </c>
      <c r="X64" s="317" t="s">
        <v>302</v>
      </c>
      <c r="Y64" s="397" t="s">
        <v>597</v>
      </c>
      <c r="Z64" s="397" t="s">
        <v>591</v>
      </c>
      <c r="AA64" s="405">
        <v>1</v>
      </c>
      <c r="AB64" s="157"/>
    </row>
    <row r="65" spans="1:28" s="144" customFormat="1" ht="66.75" customHeight="1">
      <c r="A65" s="153"/>
      <c r="B65" s="419"/>
      <c r="C65" s="154" t="s">
        <v>541</v>
      </c>
      <c r="D65" s="334"/>
      <c r="E65" s="339" t="s">
        <v>299</v>
      </c>
      <c r="F65" s="329"/>
      <c r="G65" s="329"/>
      <c r="H65" s="329"/>
      <c r="I65" s="329"/>
      <c r="J65" s="329"/>
      <c r="K65" s="329"/>
      <c r="L65" s="155" t="s">
        <v>430</v>
      </c>
      <c r="M65" s="156">
        <f>+'[1]VALORACION CONTROLES'!L191</f>
        <v>100</v>
      </c>
      <c r="N65" s="156">
        <f>+'[1]VALORACION CONTROLES'!O191</f>
        <v>0</v>
      </c>
      <c r="O65" s="329"/>
      <c r="P65" s="329"/>
      <c r="Q65" s="329"/>
      <c r="R65" s="329"/>
      <c r="S65" s="329"/>
      <c r="T65" s="329"/>
      <c r="U65" s="325"/>
      <c r="V65" s="327"/>
      <c r="W65" s="318"/>
      <c r="X65" s="318"/>
      <c r="Y65" s="398"/>
      <c r="Z65" s="398"/>
      <c r="AA65" s="406"/>
      <c r="AB65" s="157"/>
    </row>
    <row r="66" spans="1:28" s="144" customFormat="1" ht="53.25" customHeight="1">
      <c r="A66" s="153"/>
      <c r="B66" s="419"/>
      <c r="C66" s="154" t="s">
        <v>431</v>
      </c>
      <c r="D66" s="335"/>
      <c r="E66" s="340" t="s">
        <v>299</v>
      </c>
      <c r="F66" s="329"/>
      <c r="G66" s="329"/>
      <c r="H66" s="329"/>
      <c r="I66" s="329"/>
      <c r="J66" s="329"/>
      <c r="K66" s="377"/>
      <c r="L66" s="155" t="s">
        <v>432</v>
      </c>
      <c r="M66" s="156">
        <f>+'[1]VALORACION CONTROLES'!L193</f>
        <v>100</v>
      </c>
      <c r="N66" s="156">
        <f>+'[1]VALORACION CONTROLES'!O193</f>
        <v>0</v>
      </c>
      <c r="O66" s="329"/>
      <c r="P66" s="329"/>
      <c r="Q66" s="329"/>
      <c r="R66" s="329"/>
      <c r="S66" s="329"/>
      <c r="T66" s="377"/>
      <c r="U66" s="392"/>
      <c r="V66" s="327"/>
      <c r="W66" s="318"/>
      <c r="X66" s="318"/>
      <c r="Y66" s="420"/>
      <c r="Z66" s="420"/>
      <c r="AA66" s="407"/>
      <c r="AB66" s="157"/>
    </row>
    <row r="67" spans="1:28" s="144" customFormat="1" ht="57">
      <c r="A67" s="153">
        <v>1</v>
      </c>
      <c r="B67" s="421" t="s">
        <v>439</v>
      </c>
      <c r="C67" s="159" t="s">
        <v>440</v>
      </c>
      <c r="D67" s="333" t="s">
        <v>441</v>
      </c>
      <c r="E67" s="387" t="s">
        <v>548</v>
      </c>
      <c r="F67" s="328">
        <f>IF($G67="Rara vez",1,IF($G67="Improbable",2,IF($G67="Posible",3,IF($G67="Probable",4,IF($G67="Casi seguro",5,)))))</f>
        <v>1</v>
      </c>
      <c r="G67" s="328" t="s">
        <v>317</v>
      </c>
      <c r="H67" s="328">
        <f>IF($I67="Moderado",5,IF($I67="Mayor",10,IF($I67="Catastrófico",20,)))</f>
        <v>10</v>
      </c>
      <c r="I67" s="328" t="s">
        <v>283</v>
      </c>
      <c r="J67" s="328">
        <f>+$F67*$H67</f>
        <v>10</v>
      </c>
      <c r="K67" s="328" t="s">
        <v>318</v>
      </c>
      <c r="L67" s="161" t="s">
        <v>442</v>
      </c>
      <c r="M67" s="156">
        <f>+'[1]VALORACION CONTROLES'!L219</f>
        <v>100</v>
      </c>
      <c r="N67" s="156">
        <f>+'[1]VALORACION CONTROLES'!O219</f>
        <v>2</v>
      </c>
      <c r="O67" s="328">
        <f>IF($P67="Rara vez",1,IF($P67="Improbable",2,IF($P67="Posible",3,IF($P67="Probable",4,IF($P67="Casi seguro",5,)))))</f>
        <v>1</v>
      </c>
      <c r="P67" s="328" t="s">
        <v>317</v>
      </c>
      <c r="Q67" s="328">
        <f>IF($I67="Moderado",5,IF($I67="Mayor",10,IF($I67="Catastrófico",20,)))</f>
        <v>10</v>
      </c>
      <c r="R67" s="328" t="s">
        <v>283</v>
      </c>
      <c r="S67" s="328">
        <f>+O67*Q67</f>
        <v>10</v>
      </c>
      <c r="T67" s="328" t="s">
        <v>318</v>
      </c>
      <c r="U67" s="324" t="s">
        <v>443</v>
      </c>
      <c r="V67" s="326">
        <v>43830</v>
      </c>
      <c r="W67" s="317" t="s">
        <v>63</v>
      </c>
      <c r="X67" s="317" t="s">
        <v>302</v>
      </c>
      <c r="Y67" s="319" t="s">
        <v>597</v>
      </c>
      <c r="Z67" s="319" t="s">
        <v>595</v>
      </c>
      <c r="AA67" s="405">
        <v>1</v>
      </c>
      <c r="AB67" s="157"/>
    </row>
    <row r="68" spans="1:28" s="144" customFormat="1" ht="57">
      <c r="A68" s="153"/>
      <c r="B68" s="421"/>
      <c r="C68" s="159" t="s">
        <v>444</v>
      </c>
      <c r="D68" s="334"/>
      <c r="E68" s="388"/>
      <c r="F68" s="329"/>
      <c r="G68" s="329"/>
      <c r="H68" s="329"/>
      <c r="I68" s="329"/>
      <c r="J68" s="329"/>
      <c r="K68" s="329"/>
      <c r="L68" s="155" t="s">
        <v>445</v>
      </c>
      <c r="M68" s="156">
        <f>+'[1]VALORACION CONTROLES'!L221</f>
        <v>100</v>
      </c>
      <c r="N68" s="156">
        <f>+'[1]VALORACION CONTROLES'!O221</f>
        <v>0</v>
      </c>
      <c r="O68" s="329"/>
      <c r="P68" s="329"/>
      <c r="Q68" s="329"/>
      <c r="R68" s="329"/>
      <c r="S68" s="329"/>
      <c r="T68" s="329"/>
      <c r="U68" s="325"/>
      <c r="V68" s="327"/>
      <c r="W68" s="318"/>
      <c r="X68" s="318"/>
      <c r="Y68" s="321"/>
      <c r="Z68" s="321"/>
      <c r="AA68" s="329"/>
      <c r="AB68" s="157"/>
    </row>
    <row r="69" spans="1:28" s="144" customFormat="1" ht="14.25">
      <c r="A69" s="153"/>
      <c r="B69" s="421"/>
      <c r="C69" s="159"/>
      <c r="D69" s="334"/>
      <c r="E69" s="388"/>
      <c r="F69" s="329"/>
      <c r="G69" s="329"/>
      <c r="H69" s="329"/>
      <c r="I69" s="329"/>
      <c r="J69" s="329"/>
      <c r="K69" s="329"/>
      <c r="L69" s="155"/>
      <c r="M69" s="156"/>
      <c r="N69" s="156"/>
      <c r="O69" s="329"/>
      <c r="P69" s="329"/>
      <c r="Q69" s="329"/>
      <c r="R69" s="329"/>
      <c r="S69" s="329"/>
      <c r="T69" s="329"/>
      <c r="U69" s="325"/>
      <c r="V69" s="327"/>
      <c r="W69" s="318"/>
      <c r="X69" s="318"/>
      <c r="Y69" s="321"/>
      <c r="Z69" s="321"/>
      <c r="AA69" s="329"/>
      <c r="AB69" s="157"/>
    </row>
    <row r="70" spans="1:28" s="144" customFormat="1" ht="66" customHeight="1">
      <c r="A70" s="153"/>
      <c r="B70" s="422"/>
      <c r="C70" s="174" t="s">
        <v>446</v>
      </c>
      <c r="D70" s="334"/>
      <c r="E70" s="388"/>
      <c r="F70" s="329"/>
      <c r="G70" s="329"/>
      <c r="H70" s="329"/>
      <c r="I70" s="329"/>
      <c r="J70" s="329"/>
      <c r="K70" s="329"/>
      <c r="L70" s="175" t="s">
        <v>447</v>
      </c>
      <c r="M70" s="173">
        <f>+'[1]VALORACION CONTROLES'!L223</f>
        <v>100</v>
      </c>
      <c r="N70" s="173">
        <f>+'[1]VALORACION CONTROLES'!O223</f>
        <v>0</v>
      </c>
      <c r="O70" s="329"/>
      <c r="P70" s="329"/>
      <c r="Q70" s="329"/>
      <c r="R70" s="329"/>
      <c r="S70" s="329"/>
      <c r="T70" s="329"/>
      <c r="U70" s="325"/>
      <c r="V70" s="327"/>
      <c r="W70" s="318"/>
      <c r="X70" s="318"/>
      <c r="Y70" s="404"/>
      <c r="Z70" s="321"/>
      <c r="AA70" s="329"/>
      <c r="AB70" s="157"/>
    </row>
    <row r="71" spans="1:28" s="144" customFormat="1" ht="50.25" customHeight="1">
      <c r="A71" s="177">
        <v>1</v>
      </c>
      <c r="B71" s="423" t="s">
        <v>448</v>
      </c>
      <c r="C71" s="159" t="s">
        <v>449</v>
      </c>
      <c r="D71" s="424" t="s">
        <v>450</v>
      </c>
      <c r="E71" s="425" t="s">
        <v>451</v>
      </c>
      <c r="F71" s="426">
        <f>IF($G71="Rara vez",1,IF($G71="Improbable",2,IF($G71="Posible",3,IF($G71="Probable",4,IF($G71="Casi seguro",5,)))))</f>
        <v>1</v>
      </c>
      <c r="G71" s="426" t="s">
        <v>317</v>
      </c>
      <c r="H71" s="426">
        <f>IF($I71="Moderado",5,IF($I71="Mayor",10,IF($I71="Catastrófico",20,)))</f>
        <v>10</v>
      </c>
      <c r="I71" s="426" t="s">
        <v>283</v>
      </c>
      <c r="J71" s="426">
        <f>+$F71*$H71</f>
        <v>10</v>
      </c>
      <c r="K71" s="426" t="s">
        <v>318</v>
      </c>
      <c r="L71" s="155" t="s">
        <v>452</v>
      </c>
      <c r="M71" s="156">
        <f>+'[1]VALORACION CONTROLES'!L234</f>
        <v>100</v>
      </c>
      <c r="N71" s="156">
        <f>+'[1]VALORACION CONTROLES'!O234</f>
        <v>2</v>
      </c>
      <c r="O71" s="426">
        <f>IF($P71="Rara vez",1,IF($P71="Improbable",2,IF($P71="Posible",3,IF($P71="Probable",4,IF($P71="Casi seguro",5,)))))</f>
        <v>2</v>
      </c>
      <c r="P71" s="426" t="s">
        <v>286</v>
      </c>
      <c r="Q71" s="426">
        <f>IF($I71="Moderado",5,IF($I71="Mayor",10,IF($I71="Catastrófico",20,)))</f>
        <v>10</v>
      </c>
      <c r="R71" s="426" t="s">
        <v>283</v>
      </c>
      <c r="S71" s="426">
        <f>+O71*Q71</f>
        <v>20</v>
      </c>
      <c r="T71" s="426" t="s">
        <v>318</v>
      </c>
      <c r="U71" s="427" t="s">
        <v>453</v>
      </c>
      <c r="V71" s="390">
        <v>43830</v>
      </c>
      <c r="W71" s="391" t="s">
        <v>454</v>
      </c>
      <c r="X71" s="391" t="s">
        <v>302</v>
      </c>
      <c r="Y71" s="319" t="s">
        <v>597</v>
      </c>
      <c r="Z71" s="428" t="s">
        <v>586</v>
      </c>
      <c r="AA71" s="429">
        <v>1</v>
      </c>
      <c r="AB71" s="157"/>
    </row>
    <row r="72" spans="1:28" s="144" customFormat="1" ht="57">
      <c r="A72" s="177"/>
      <c r="B72" s="423"/>
      <c r="C72" s="159" t="s">
        <v>455</v>
      </c>
      <c r="D72" s="424"/>
      <c r="E72" s="425"/>
      <c r="F72" s="426"/>
      <c r="G72" s="426"/>
      <c r="H72" s="426"/>
      <c r="I72" s="426"/>
      <c r="J72" s="426"/>
      <c r="K72" s="426"/>
      <c r="L72" s="155" t="s">
        <v>456</v>
      </c>
      <c r="M72" s="156">
        <f>+'[1]VALORACION CONTROLES'!L236</f>
        <v>100</v>
      </c>
      <c r="N72" s="156">
        <f>+'[1]VALORACION CONTROLES'!O236</f>
        <v>0</v>
      </c>
      <c r="O72" s="426"/>
      <c r="P72" s="426"/>
      <c r="Q72" s="426"/>
      <c r="R72" s="426"/>
      <c r="S72" s="426"/>
      <c r="T72" s="426"/>
      <c r="U72" s="427"/>
      <c r="V72" s="390"/>
      <c r="W72" s="391"/>
      <c r="X72" s="391"/>
      <c r="Y72" s="321"/>
      <c r="Z72" s="428"/>
      <c r="AA72" s="429"/>
      <c r="AB72" s="157"/>
    </row>
    <row r="73" spans="1:28" s="144" customFormat="1" ht="59.25" customHeight="1">
      <c r="A73" s="177"/>
      <c r="B73" s="423"/>
      <c r="C73" s="159" t="s">
        <v>449</v>
      </c>
      <c r="D73" s="424"/>
      <c r="E73" s="425"/>
      <c r="F73" s="426"/>
      <c r="G73" s="426"/>
      <c r="H73" s="426"/>
      <c r="I73" s="426"/>
      <c r="J73" s="426"/>
      <c r="K73" s="426"/>
      <c r="L73" s="155" t="s">
        <v>457</v>
      </c>
      <c r="M73" s="156">
        <f>+'[1]VALORACION CONTROLES'!L238</f>
        <v>100</v>
      </c>
      <c r="N73" s="156">
        <f>+'[1]VALORACION CONTROLES'!O238</f>
        <v>0</v>
      </c>
      <c r="O73" s="426"/>
      <c r="P73" s="426"/>
      <c r="Q73" s="426"/>
      <c r="R73" s="426"/>
      <c r="S73" s="426"/>
      <c r="T73" s="426"/>
      <c r="U73" s="427"/>
      <c r="V73" s="390"/>
      <c r="W73" s="391"/>
      <c r="X73" s="391"/>
      <c r="Y73" s="321"/>
      <c r="Z73" s="428"/>
      <c r="AA73" s="429"/>
      <c r="AB73" s="157"/>
    </row>
    <row r="74" spans="1:28" s="144" customFormat="1" ht="34.5" customHeight="1">
      <c r="A74" s="177"/>
      <c r="B74" s="423"/>
      <c r="C74" s="159" t="s">
        <v>458</v>
      </c>
      <c r="D74" s="424"/>
      <c r="E74" s="425"/>
      <c r="F74" s="426"/>
      <c r="G74" s="426"/>
      <c r="H74" s="426"/>
      <c r="I74" s="426"/>
      <c r="J74" s="426"/>
      <c r="K74" s="426"/>
      <c r="L74" s="155" t="s">
        <v>459</v>
      </c>
      <c r="M74" s="156">
        <f>+'[1]VALORACION CONTROLES'!L240</f>
        <v>100</v>
      </c>
      <c r="N74" s="156">
        <f>+'[1]VALORACION CONTROLES'!O240</f>
        <v>0</v>
      </c>
      <c r="O74" s="426"/>
      <c r="P74" s="426"/>
      <c r="Q74" s="426"/>
      <c r="R74" s="426"/>
      <c r="S74" s="426"/>
      <c r="T74" s="426"/>
      <c r="U74" s="427"/>
      <c r="V74" s="390"/>
      <c r="W74" s="391"/>
      <c r="X74" s="391"/>
      <c r="Y74" s="404"/>
      <c r="Z74" s="428"/>
      <c r="AA74" s="429"/>
      <c r="AB74" s="157"/>
    </row>
    <row r="75" spans="1:28" s="144" customFormat="1" ht="42.75" customHeight="1">
      <c r="A75" s="177">
        <v>1</v>
      </c>
      <c r="B75" s="423"/>
      <c r="C75" s="159" t="s">
        <v>353</v>
      </c>
      <c r="D75" s="424" t="s">
        <v>460</v>
      </c>
      <c r="E75" s="425" t="s">
        <v>461</v>
      </c>
      <c r="F75" s="426">
        <f>IF($G75="Rara vez",1,IF($G75="Improbable",2,IF($G75="Posible",3,IF($G75="Probable",4,IF($G75="Casi seguro",5,)))))</f>
        <v>3</v>
      </c>
      <c r="G75" s="426" t="s">
        <v>282</v>
      </c>
      <c r="H75" s="426">
        <f>IF($I75="Moderado",5,IF($I75="Mayor",10,IF($I75="Catastrófico",20,)))</f>
        <v>10</v>
      </c>
      <c r="I75" s="426" t="s">
        <v>283</v>
      </c>
      <c r="J75" s="426">
        <f>+$F75*$H75</f>
        <v>30</v>
      </c>
      <c r="K75" s="426" t="s">
        <v>284</v>
      </c>
      <c r="L75" s="155" t="s">
        <v>462</v>
      </c>
      <c r="M75" s="156">
        <f>+'[1]VALORACION CONTROLES'!L249</f>
        <v>100</v>
      </c>
      <c r="N75" s="156">
        <f>+'[1]VALORACION CONTROLES'!O249</f>
        <v>2</v>
      </c>
      <c r="O75" s="426">
        <f>IF($P75="Rara vez",1,IF($P75="Improbable",2,IF($P75="Posible",3,IF($P75="Probable",4,IF($P75="Casi seguro",5,)))))</f>
        <v>1</v>
      </c>
      <c r="P75" s="426" t="s">
        <v>317</v>
      </c>
      <c r="Q75" s="426">
        <f>IF($I75="Moderado",5,IF($I75="Mayor",10,IF($I75="Catastrófico",20,)))</f>
        <v>10</v>
      </c>
      <c r="R75" s="426" t="s">
        <v>283</v>
      </c>
      <c r="S75" s="426">
        <f>+O75*Q75</f>
        <v>10</v>
      </c>
      <c r="T75" s="426" t="s">
        <v>318</v>
      </c>
      <c r="U75" s="415" t="s">
        <v>463</v>
      </c>
      <c r="V75" s="390" t="s">
        <v>464</v>
      </c>
      <c r="W75" s="391" t="s">
        <v>465</v>
      </c>
      <c r="X75" s="391" t="s">
        <v>302</v>
      </c>
      <c r="Y75" s="324" t="s">
        <v>599</v>
      </c>
      <c r="Z75" s="428" t="s">
        <v>586</v>
      </c>
      <c r="AA75" s="429">
        <v>0.5</v>
      </c>
      <c r="AB75" s="157"/>
    </row>
    <row r="76" spans="1:28" s="144" customFormat="1" ht="49.5" customHeight="1">
      <c r="A76" s="177"/>
      <c r="B76" s="423"/>
      <c r="C76" s="159" t="s">
        <v>466</v>
      </c>
      <c r="D76" s="424"/>
      <c r="E76" s="425"/>
      <c r="F76" s="426"/>
      <c r="G76" s="426"/>
      <c r="H76" s="426"/>
      <c r="I76" s="426"/>
      <c r="J76" s="426"/>
      <c r="K76" s="426"/>
      <c r="L76" s="155" t="s">
        <v>467</v>
      </c>
      <c r="M76" s="156">
        <f>+'[1]VALORACION CONTROLES'!L251</f>
        <v>100</v>
      </c>
      <c r="N76" s="156">
        <f>+'[1]VALORACION CONTROLES'!O251</f>
        <v>0</v>
      </c>
      <c r="O76" s="426"/>
      <c r="P76" s="426"/>
      <c r="Q76" s="426"/>
      <c r="R76" s="426"/>
      <c r="S76" s="426"/>
      <c r="T76" s="426"/>
      <c r="U76" s="415"/>
      <c r="V76" s="390"/>
      <c r="W76" s="391"/>
      <c r="X76" s="391"/>
      <c r="Y76" s="325"/>
      <c r="Z76" s="430"/>
      <c r="AA76" s="426"/>
      <c r="AB76" s="157"/>
    </row>
    <row r="77" spans="1:28" s="144" customFormat="1" ht="42.75">
      <c r="A77" s="177"/>
      <c r="B77" s="423"/>
      <c r="C77" s="159" t="s">
        <v>468</v>
      </c>
      <c r="D77" s="424"/>
      <c r="E77" s="425"/>
      <c r="F77" s="426"/>
      <c r="G77" s="426"/>
      <c r="H77" s="426"/>
      <c r="I77" s="426"/>
      <c r="J77" s="426"/>
      <c r="K77" s="426"/>
      <c r="L77" s="155" t="s">
        <v>469</v>
      </c>
      <c r="M77" s="156">
        <f>+'[1]VALORACION CONTROLES'!L253</f>
        <v>100</v>
      </c>
      <c r="N77" s="156">
        <f>+'[1]VALORACION CONTROLES'!O253</f>
        <v>0</v>
      </c>
      <c r="O77" s="426"/>
      <c r="P77" s="426"/>
      <c r="Q77" s="426"/>
      <c r="R77" s="426"/>
      <c r="S77" s="426"/>
      <c r="T77" s="426"/>
      <c r="U77" s="415"/>
      <c r="V77" s="390"/>
      <c r="W77" s="391"/>
      <c r="X77" s="391"/>
      <c r="Y77" s="325"/>
      <c r="Z77" s="430"/>
      <c r="AA77" s="426"/>
      <c r="AB77" s="157"/>
    </row>
    <row r="78" spans="1:28" s="144" customFormat="1" ht="71.25">
      <c r="A78" s="177"/>
      <c r="B78" s="423"/>
      <c r="C78" s="159" t="s">
        <v>468</v>
      </c>
      <c r="D78" s="424"/>
      <c r="E78" s="425"/>
      <c r="F78" s="426"/>
      <c r="G78" s="426"/>
      <c r="H78" s="426"/>
      <c r="I78" s="426"/>
      <c r="J78" s="426"/>
      <c r="K78" s="426"/>
      <c r="L78" s="155" t="s">
        <v>470</v>
      </c>
      <c r="M78" s="156">
        <f>+'[1]VALORACION CONTROLES'!L255</f>
        <v>100</v>
      </c>
      <c r="N78" s="156">
        <f>+'[1]VALORACION CONTROLES'!O255</f>
        <v>0</v>
      </c>
      <c r="O78" s="426"/>
      <c r="P78" s="426"/>
      <c r="Q78" s="426"/>
      <c r="R78" s="426"/>
      <c r="S78" s="426"/>
      <c r="T78" s="426"/>
      <c r="U78" s="415"/>
      <c r="V78" s="390"/>
      <c r="W78" s="391"/>
      <c r="X78" s="391"/>
      <c r="Y78" s="392"/>
      <c r="Z78" s="430"/>
      <c r="AA78" s="426"/>
      <c r="AB78" s="157"/>
    </row>
    <row r="79" spans="1:28" s="144" customFormat="1" ht="71.25">
      <c r="A79" s="177">
        <v>1</v>
      </c>
      <c r="B79" s="423"/>
      <c r="C79" s="159" t="s">
        <v>471</v>
      </c>
      <c r="D79" s="424" t="s">
        <v>472</v>
      </c>
      <c r="E79" s="431" t="s">
        <v>473</v>
      </c>
      <c r="F79" s="426">
        <f>IF($G79="Rara vez",1,IF($G79="Improbable",2,IF($G79="Posible",3,IF($G79="Probable",4,IF($G79="Casi seguro",5,)))))</f>
        <v>1</v>
      </c>
      <c r="G79" s="426" t="s">
        <v>317</v>
      </c>
      <c r="H79" s="426">
        <f>IF($I79="Moderado",5,IF($I79="Mayor",10,IF($I79="Catastrófico",20,)))</f>
        <v>10</v>
      </c>
      <c r="I79" s="426" t="s">
        <v>283</v>
      </c>
      <c r="J79" s="426">
        <f>+$F79*$H79</f>
        <v>10</v>
      </c>
      <c r="K79" s="426" t="s">
        <v>318</v>
      </c>
      <c r="L79" s="155" t="s">
        <v>474</v>
      </c>
      <c r="M79" s="156">
        <f>+'[1]VALORACION CONTROLES'!L564</f>
        <v>100</v>
      </c>
      <c r="N79" s="156">
        <f>+'[1]VALORACION CONTROLES'!O564</f>
        <v>2</v>
      </c>
      <c r="O79" s="426">
        <f>IF($P79="Rara vez",1,IF($P79="Improbable",2,IF($P79="Posible",3,IF($P79="Probable",4,IF($P79="Casi seguro",5,)))))</f>
        <v>1</v>
      </c>
      <c r="P79" s="426" t="s">
        <v>317</v>
      </c>
      <c r="Q79" s="426">
        <f>IF($I79="Moderado",5,IF($I79="Mayor",10,IF($I79="Catastrófico",20,)))</f>
        <v>10</v>
      </c>
      <c r="R79" s="426" t="s">
        <v>283</v>
      </c>
      <c r="S79" s="426">
        <f>+O79*Q79</f>
        <v>10</v>
      </c>
      <c r="T79" s="426" t="s">
        <v>318</v>
      </c>
      <c r="U79" s="427" t="s">
        <v>475</v>
      </c>
      <c r="V79" s="390" t="s">
        <v>476</v>
      </c>
      <c r="W79" s="391" t="s">
        <v>477</v>
      </c>
      <c r="X79" s="391" t="s">
        <v>302</v>
      </c>
      <c r="Y79" s="319" t="s">
        <v>597</v>
      </c>
      <c r="Z79" s="432" t="s">
        <v>586</v>
      </c>
      <c r="AA79" s="429">
        <v>1</v>
      </c>
      <c r="AB79" s="157"/>
    </row>
    <row r="80" spans="1:28" s="144" customFormat="1" ht="57" customHeight="1">
      <c r="A80" s="177"/>
      <c r="B80" s="423"/>
      <c r="C80" s="159" t="s">
        <v>549</v>
      </c>
      <c r="D80" s="424"/>
      <c r="E80" s="431"/>
      <c r="F80" s="426"/>
      <c r="G80" s="426"/>
      <c r="H80" s="426"/>
      <c r="I80" s="426"/>
      <c r="J80" s="426"/>
      <c r="K80" s="426"/>
      <c r="L80" s="178" t="s">
        <v>478</v>
      </c>
      <c r="M80" s="156">
        <f>+'[1]VALORACION CONTROLES'!L566</f>
        <v>100</v>
      </c>
      <c r="N80" s="156">
        <f>+'[1]VALORACION CONTROLES'!O566</f>
        <v>0</v>
      </c>
      <c r="O80" s="426"/>
      <c r="P80" s="426"/>
      <c r="Q80" s="426"/>
      <c r="R80" s="426"/>
      <c r="S80" s="426"/>
      <c r="T80" s="426"/>
      <c r="U80" s="427"/>
      <c r="V80" s="390"/>
      <c r="W80" s="391"/>
      <c r="X80" s="391"/>
      <c r="Y80" s="321"/>
      <c r="Z80" s="432"/>
      <c r="AA80" s="426"/>
      <c r="AB80" s="157"/>
    </row>
    <row r="81" spans="1:28" s="144" customFormat="1" ht="102.75" customHeight="1">
      <c r="A81" s="177"/>
      <c r="B81" s="423"/>
      <c r="C81" s="159" t="s">
        <v>479</v>
      </c>
      <c r="D81" s="424"/>
      <c r="E81" s="431"/>
      <c r="F81" s="426"/>
      <c r="G81" s="426"/>
      <c r="H81" s="426"/>
      <c r="I81" s="426"/>
      <c r="J81" s="426"/>
      <c r="K81" s="426"/>
      <c r="L81" s="155" t="s">
        <v>480</v>
      </c>
      <c r="M81" s="156">
        <f>+'[1]VALORACION CONTROLES'!L568</f>
        <v>100</v>
      </c>
      <c r="N81" s="156">
        <f>+'[1]VALORACION CONTROLES'!O568</f>
        <v>0</v>
      </c>
      <c r="O81" s="426"/>
      <c r="P81" s="426"/>
      <c r="Q81" s="426"/>
      <c r="R81" s="426"/>
      <c r="S81" s="426"/>
      <c r="T81" s="426"/>
      <c r="U81" s="427"/>
      <c r="V81" s="390"/>
      <c r="W81" s="391"/>
      <c r="X81" s="391"/>
      <c r="Y81" s="321"/>
      <c r="Z81" s="432"/>
      <c r="AA81" s="426"/>
      <c r="AB81" s="157"/>
    </row>
    <row r="82" spans="1:28" s="144" customFormat="1" ht="114">
      <c r="A82" s="177">
        <f>+A79+1</f>
        <v>2</v>
      </c>
      <c r="B82" s="423"/>
      <c r="C82" s="159" t="s">
        <v>481</v>
      </c>
      <c r="D82" s="424"/>
      <c r="E82" s="431"/>
      <c r="F82" s="426"/>
      <c r="G82" s="426"/>
      <c r="H82" s="426"/>
      <c r="I82" s="426"/>
      <c r="J82" s="426"/>
      <c r="K82" s="426"/>
      <c r="L82" s="155" t="s">
        <v>482</v>
      </c>
      <c r="M82" s="156">
        <f>+'[1]VALORACION CONTROLES'!L570</f>
        <v>100</v>
      </c>
      <c r="N82" s="156">
        <f>+'[1]VALORACION CONTROLES'!O570</f>
        <v>0</v>
      </c>
      <c r="O82" s="426"/>
      <c r="P82" s="426"/>
      <c r="Q82" s="426"/>
      <c r="R82" s="426"/>
      <c r="S82" s="426"/>
      <c r="T82" s="426"/>
      <c r="U82" s="427"/>
      <c r="V82" s="390"/>
      <c r="W82" s="391"/>
      <c r="X82" s="391"/>
      <c r="Y82" s="404"/>
      <c r="Z82" s="432"/>
      <c r="AA82" s="426"/>
      <c r="AB82" s="157"/>
    </row>
    <row r="83" spans="1:28" s="144" customFormat="1" ht="42.75" customHeight="1" hidden="1">
      <c r="A83" s="153">
        <v>1</v>
      </c>
      <c r="B83" s="433"/>
      <c r="C83" s="325"/>
      <c r="D83" s="435"/>
      <c r="E83" s="339"/>
      <c r="F83" s="329">
        <f>IF($G83="Rara vez",1,IF($G83="Improbable",2,IF($G83="Posible",3,IF($G83="Probable",4,IF($G83="Casi seguro",5,)))))</f>
        <v>5</v>
      </c>
      <c r="G83" s="329" t="s">
        <v>483</v>
      </c>
      <c r="H83" s="329">
        <f>IF($I83="Insignificante",1,IF($I83="Menor",2,IF($I83="Moderado",3,IF($I83="Mayor",4,IF($I83="Catastrófico",5,)))))</f>
        <v>2</v>
      </c>
      <c r="I83" s="329" t="s">
        <v>484</v>
      </c>
      <c r="J83" s="329">
        <f>+$F83*$H83</f>
        <v>10</v>
      </c>
      <c r="K83" s="329" t="s">
        <v>284</v>
      </c>
      <c r="L83" s="158" t="s">
        <v>485</v>
      </c>
      <c r="M83" s="176">
        <f>+'[1]VALORACION CONTROLES'!L579</f>
        <v>35</v>
      </c>
      <c r="N83" s="176">
        <f>+'[1]VALORACION CONTROLES'!O579</f>
        <v>0</v>
      </c>
      <c r="O83" s="437">
        <f>+'[1]VALORACION CONTROLES'!P587</f>
        <v>2</v>
      </c>
      <c r="P83" s="329" t="s">
        <v>486</v>
      </c>
      <c r="Q83" s="437">
        <f>+'[1]VALORACION CONTROLES'!Q587</f>
        <v>3</v>
      </c>
      <c r="R83" s="329" t="s">
        <v>487</v>
      </c>
      <c r="S83" s="329"/>
      <c r="T83" s="439" t="s">
        <v>318</v>
      </c>
      <c r="U83" s="441"/>
      <c r="V83" s="327"/>
      <c r="W83" s="318"/>
      <c r="X83" s="318" t="s">
        <v>302</v>
      </c>
      <c r="Y83" s="443"/>
      <c r="Z83" s="443"/>
      <c r="AA83" s="445"/>
      <c r="AB83" s="157"/>
    </row>
    <row r="84" spans="1:28" s="144" customFormat="1" ht="42.75" customHeight="1" hidden="1">
      <c r="A84" s="153"/>
      <c r="B84" s="433"/>
      <c r="C84" s="325"/>
      <c r="D84" s="435"/>
      <c r="E84" s="339"/>
      <c r="F84" s="329"/>
      <c r="G84" s="329"/>
      <c r="H84" s="329"/>
      <c r="I84" s="329"/>
      <c r="J84" s="329"/>
      <c r="K84" s="329"/>
      <c r="L84" s="155" t="s">
        <v>488</v>
      </c>
      <c r="M84" s="162">
        <f>+'[1]VALORACION CONTROLES'!L581</f>
        <v>55</v>
      </c>
      <c r="N84" s="162">
        <f>+'[1]VALORACION CONTROLES'!O581</f>
        <v>1</v>
      </c>
      <c r="O84" s="437"/>
      <c r="P84" s="329"/>
      <c r="Q84" s="437"/>
      <c r="R84" s="329"/>
      <c r="S84" s="329"/>
      <c r="T84" s="439"/>
      <c r="U84" s="441"/>
      <c r="V84" s="327"/>
      <c r="W84" s="318"/>
      <c r="X84" s="318"/>
      <c r="Y84" s="443"/>
      <c r="Z84" s="443"/>
      <c r="AA84" s="445"/>
      <c r="AB84" s="157"/>
    </row>
    <row r="85" spans="1:28" s="144" customFormat="1" ht="42.75" customHeight="1" hidden="1">
      <c r="A85" s="153"/>
      <c r="B85" s="433"/>
      <c r="C85" s="325"/>
      <c r="D85" s="435"/>
      <c r="E85" s="339"/>
      <c r="F85" s="329"/>
      <c r="G85" s="329"/>
      <c r="H85" s="329"/>
      <c r="I85" s="329"/>
      <c r="J85" s="329"/>
      <c r="K85" s="329"/>
      <c r="L85" s="155" t="s">
        <v>489</v>
      </c>
      <c r="M85" s="162">
        <f>+'[1]VALORACION CONTROLES'!L583</f>
        <v>70</v>
      </c>
      <c r="N85" s="162">
        <f>+'[1]VALORACION CONTROLES'!O583</f>
        <v>1</v>
      </c>
      <c r="O85" s="437"/>
      <c r="P85" s="329"/>
      <c r="Q85" s="437"/>
      <c r="R85" s="329"/>
      <c r="S85" s="329"/>
      <c r="T85" s="439"/>
      <c r="U85" s="441"/>
      <c r="V85" s="327"/>
      <c r="W85" s="318"/>
      <c r="X85" s="318"/>
      <c r="Y85" s="443"/>
      <c r="Z85" s="443"/>
      <c r="AA85" s="445"/>
      <c r="AB85" s="157"/>
    </row>
    <row r="86" spans="1:28" s="144" customFormat="1" ht="42.75" customHeight="1" hidden="1">
      <c r="A86" s="153">
        <f>+A83+1</f>
        <v>2</v>
      </c>
      <c r="B86" s="434"/>
      <c r="C86" s="392"/>
      <c r="D86" s="436"/>
      <c r="E86" s="340"/>
      <c r="F86" s="377"/>
      <c r="G86" s="377"/>
      <c r="H86" s="377"/>
      <c r="I86" s="377"/>
      <c r="J86" s="377"/>
      <c r="K86" s="377"/>
      <c r="L86" s="155" t="s">
        <v>490</v>
      </c>
      <c r="M86" s="162">
        <f>+'[1]VALORACION CONTROLES'!L585</f>
        <v>100</v>
      </c>
      <c r="N86" s="162">
        <f>+'[1]VALORACION CONTROLES'!O585</f>
        <v>2</v>
      </c>
      <c r="O86" s="438"/>
      <c r="P86" s="377"/>
      <c r="Q86" s="438"/>
      <c r="R86" s="377"/>
      <c r="S86" s="377"/>
      <c r="T86" s="440"/>
      <c r="U86" s="442"/>
      <c r="V86" s="393"/>
      <c r="W86" s="394"/>
      <c r="X86" s="394"/>
      <c r="Y86" s="444"/>
      <c r="Z86" s="444"/>
      <c r="AA86" s="446"/>
      <c r="AB86" s="157"/>
    </row>
    <row r="87" spans="1:28" s="144" customFormat="1" ht="42.75" customHeight="1" hidden="1">
      <c r="A87" s="153">
        <v>1</v>
      </c>
      <c r="B87" s="447"/>
      <c r="C87" s="395"/>
      <c r="D87" s="449">
        <v>40</v>
      </c>
      <c r="E87" s="450"/>
      <c r="F87" s="328">
        <f>IF($G87="Rara vez",1,IF($G87="Improbable",2,IF($G87="Posible",3,IF($G87="Probable",4,IF($G87="Casi seguro",5,)))))</f>
        <v>5</v>
      </c>
      <c r="G87" s="328" t="s">
        <v>483</v>
      </c>
      <c r="H87" s="328">
        <f>IF($I87="Insignificante",1,IF($I87="Menor",2,IF($I87="Moderado",3,IF($I87="Mayor",4,IF($I87="Catastrófico",5,)))))</f>
        <v>2</v>
      </c>
      <c r="I87" s="328" t="s">
        <v>484</v>
      </c>
      <c r="J87" s="328">
        <f>+$F87*$H87</f>
        <v>10</v>
      </c>
      <c r="K87" s="328" t="s">
        <v>284</v>
      </c>
      <c r="L87" s="155" t="s">
        <v>485</v>
      </c>
      <c r="M87" s="162">
        <f>+'[1]VALORACION CONTROLES'!L594</f>
        <v>35</v>
      </c>
      <c r="N87" s="162">
        <f>+'[1]VALORACION CONTROLES'!O594</f>
        <v>0</v>
      </c>
      <c r="O87" s="453">
        <f>+'[1]VALORACION CONTROLES'!P602</f>
        <v>2</v>
      </c>
      <c r="P87" s="328" t="s">
        <v>486</v>
      </c>
      <c r="Q87" s="453">
        <f>+'[1]VALORACION CONTROLES'!Q602</f>
        <v>3</v>
      </c>
      <c r="R87" s="328" t="s">
        <v>487</v>
      </c>
      <c r="S87" s="328"/>
      <c r="T87" s="454" t="s">
        <v>318</v>
      </c>
      <c r="U87" s="455"/>
      <c r="V87" s="326"/>
      <c r="W87" s="317"/>
      <c r="X87" s="317" t="s">
        <v>302</v>
      </c>
      <c r="Y87" s="456"/>
      <c r="Z87" s="456"/>
      <c r="AA87" s="457"/>
      <c r="AB87" s="157"/>
    </row>
    <row r="88" spans="1:28" s="144" customFormat="1" ht="42.75" customHeight="1" hidden="1">
      <c r="A88" s="153"/>
      <c r="B88" s="433"/>
      <c r="C88" s="396"/>
      <c r="D88" s="435"/>
      <c r="E88" s="451"/>
      <c r="F88" s="329"/>
      <c r="G88" s="329"/>
      <c r="H88" s="329"/>
      <c r="I88" s="329"/>
      <c r="J88" s="329"/>
      <c r="K88" s="329"/>
      <c r="L88" s="155" t="s">
        <v>488</v>
      </c>
      <c r="M88" s="162">
        <f>+'[1]VALORACION CONTROLES'!L596</f>
        <v>55</v>
      </c>
      <c r="N88" s="162">
        <f>+'[1]VALORACION CONTROLES'!O596</f>
        <v>1</v>
      </c>
      <c r="O88" s="437"/>
      <c r="P88" s="329"/>
      <c r="Q88" s="437"/>
      <c r="R88" s="329"/>
      <c r="S88" s="329"/>
      <c r="T88" s="439"/>
      <c r="U88" s="441"/>
      <c r="V88" s="327"/>
      <c r="W88" s="318"/>
      <c r="X88" s="318"/>
      <c r="Y88" s="443"/>
      <c r="Z88" s="443"/>
      <c r="AA88" s="445"/>
      <c r="AB88" s="157"/>
    </row>
    <row r="89" spans="1:28" s="144" customFormat="1" ht="42.75" customHeight="1" hidden="1">
      <c r="A89" s="153"/>
      <c r="B89" s="433"/>
      <c r="C89" s="396"/>
      <c r="D89" s="435"/>
      <c r="E89" s="451"/>
      <c r="F89" s="329"/>
      <c r="G89" s="329"/>
      <c r="H89" s="329"/>
      <c r="I89" s="329"/>
      <c r="J89" s="329"/>
      <c r="K89" s="329"/>
      <c r="L89" s="155" t="s">
        <v>489</v>
      </c>
      <c r="M89" s="162">
        <f>+'[1]VALORACION CONTROLES'!L598</f>
        <v>70</v>
      </c>
      <c r="N89" s="162">
        <f>+'[1]VALORACION CONTROLES'!O598</f>
        <v>1</v>
      </c>
      <c r="O89" s="437"/>
      <c r="P89" s="329"/>
      <c r="Q89" s="437"/>
      <c r="R89" s="329"/>
      <c r="S89" s="329"/>
      <c r="T89" s="439"/>
      <c r="U89" s="441"/>
      <c r="V89" s="327"/>
      <c r="W89" s="318"/>
      <c r="X89" s="318"/>
      <c r="Y89" s="443"/>
      <c r="Z89" s="443"/>
      <c r="AA89" s="445"/>
      <c r="AB89" s="157"/>
    </row>
    <row r="90" spans="1:28" s="144" customFormat="1" ht="42.75" customHeight="1" hidden="1">
      <c r="A90" s="153">
        <f>+A87+1</f>
        <v>2</v>
      </c>
      <c r="B90" s="434"/>
      <c r="C90" s="448"/>
      <c r="D90" s="436"/>
      <c r="E90" s="452"/>
      <c r="F90" s="377"/>
      <c r="G90" s="377"/>
      <c r="H90" s="377"/>
      <c r="I90" s="377"/>
      <c r="J90" s="377"/>
      <c r="K90" s="377"/>
      <c r="L90" s="155" t="s">
        <v>490</v>
      </c>
      <c r="M90" s="162">
        <f>+'[1]VALORACION CONTROLES'!L600</f>
        <v>100</v>
      </c>
      <c r="N90" s="162">
        <f>+'[1]VALORACION CONTROLES'!O600</f>
        <v>2</v>
      </c>
      <c r="O90" s="438"/>
      <c r="P90" s="377"/>
      <c r="Q90" s="438"/>
      <c r="R90" s="377"/>
      <c r="S90" s="377"/>
      <c r="T90" s="440"/>
      <c r="U90" s="442"/>
      <c r="V90" s="393"/>
      <c r="W90" s="394"/>
      <c r="X90" s="394"/>
      <c r="Y90" s="444"/>
      <c r="Z90" s="444"/>
      <c r="AA90" s="446"/>
      <c r="AB90" s="157"/>
    </row>
    <row r="91" spans="1:28" s="144" customFormat="1" ht="42.75" customHeight="1" hidden="1">
      <c r="A91" s="153">
        <v>1</v>
      </c>
      <c r="B91" s="447"/>
      <c r="C91" s="395"/>
      <c r="D91" s="449">
        <v>41</v>
      </c>
      <c r="E91" s="450"/>
      <c r="F91" s="328">
        <f>IF($G91="Rara vez",1,IF($G91="Improbable",2,IF($G91="Posible",3,IF($G91="Probable",4,IF($G91="Casi seguro",5,)))))</f>
        <v>5</v>
      </c>
      <c r="G91" s="328" t="s">
        <v>483</v>
      </c>
      <c r="H91" s="328">
        <f>IF($I91="Insignificante",1,IF($I91="Menor",2,IF($I91="Moderado",3,IF($I91="Mayor",4,IF($I91="Catastrófico",5,)))))</f>
        <v>2</v>
      </c>
      <c r="I91" s="328" t="s">
        <v>484</v>
      </c>
      <c r="J91" s="328">
        <f>+$F91*$H91</f>
        <v>10</v>
      </c>
      <c r="K91" s="328" t="s">
        <v>284</v>
      </c>
      <c r="L91" s="155" t="s">
        <v>485</v>
      </c>
      <c r="M91" s="162">
        <f>+'[1]VALORACION CONTROLES'!L609</f>
        <v>35</v>
      </c>
      <c r="N91" s="162">
        <f>+'[1]VALORACION CONTROLES'!O609</f>
        <v>0</v>
      </c>
      <c r="O91" s="453">
        <f>+'[1]VALORACION CONTROLES'!P617</f>
        <v>2</v>
      </c>
      <c r="P91" s="328" t="s">
        <v>486</v>
      </c>
      <c r="Q91" s="453">
        <f>+'[1]VALORACION CONTROLES'!Q617</f>
        <v>3</v>
      </c>
      <c r="R91" s="328" t="s">
        <v>487</v>
      </c>
      <c r="S91" s="328"/>
      <c r="T91" s="454" t="s">
        <v>318</v>
      </c>
      <c r="U91" s="455"/>
      <c r="V91" s="326"/>
      <c r="W91" s="317"/>
      <c r="X91" s="317" t="s">
        <v>302</v>
      </c>
      <c r="Y91" s="456"/>
      <c r="Z91" s="456"/>
      <c r="AA91" s="457"/>
      <c r="AB91" s="157"/>
    </row>
    <row r="92" spans="1:28" s="144" customFormat="1" ht="42.75" customHeight="1" hidden="1">
      <c r="A92" s="153"/>
      <c r="B92" s="433"/>
      <c r="C92" s="396"/>
      <c r="D92" s="435"/>
      <c r="E92" s="451"/>
      <c r="F92" s="329"/>
      <c r="G92" s="329"/>
      <c r="H92" s="329"/>
      <c r="I92" s="329"/>
      <c r="J92" s="329"/>
      <c r="K92" s="329"/>
      <c r="L92" s="155" t="s">
        <v>488</v>
      </c>
      <c r="M92" s="162">
        <f>+'[1]VALORACION CONTROLES'!L611</f>
        <v>55</v>
      </c>
      <c r="N92" s="162">
        <f>+'[1]VALORACION CONTROLES'!O611</f>
        <v>1</v>
      </c>
      <c r="O92" s="437"/>
      <c r="P92" s="329"/>
      <c r="Q92" s="437"/>
      <c r="R92" s="329"/>
      <c r="S92" s="329"/>
      <c r="T92" s="439"/>
      <c r="U92" s="441"/>
      <c r="V92" s="327"/>
      <c r="W92" s="318"/>
      <c r="X92" s="318"/>
      <c r="Y92" s="443"/>
      <c r="Z92" s="443"/>
      <c r="AA92" s="445"/>
      <c r="AB92" s="157"/>
    </row>
    <row r="93" spans="1:28" s="144" customFormat="1" ht="42.75" customHeight="1" hidden="1">
      <c r="A93" s="153"/>
      <c r="B93" s="433"/>
      <c r="C93" s="396"/>
      <c r="D93" s="435"/>
      <c r="E93" s="451"/>
      <c r="F93" s="329"/>
      <c r="G93" s="329"/>
      <c r="H93" s="329"/>
      <c r="I93" s="329"/>
      <c r="J93" s="329"/>
      <c r="K93" s="329"/>
      <c r="L93" s="155" t="s">
        <v>489</v>
      </c>
      <c r="M93" s="162">
        <f>+'[1]VALORACION CONTROLES'!L613</f>
        <v>70</v>
      </c>
      <c r="N93" s="162">
        <f>+'[1]VALORACION CONTROLES'!O613</f>
        <v>1</v>
      </c>
      <c r="O93" s="437"/>
      <c r="P93" s="329"/>
      <c r="Q93" s="437"/>
      <c r="R93" s="329"/>
      <c r="S93" s="329"/>
      <c r="T93" s="439"/>
      <c r="U93" s="441"/>
      <c r="V93" s="327"/>
      <c r="W93" s="318"/>
      <c r="X93" s="318"/>
      <c r="Y93" s="443"/>
      <c r="Z93" s="443"/>
      <c r="AA93" s="445"/>
      <c r="AB93" s="157"/>
    </row>
    <row r="94" spans="1:28" s="144" customFormat="1" ht="42.75" customHeight="1" hidden="1">
      <c r="A94" s="153">
        <f>+A91+1</f>
        <v>2</v>
      </c>
      <c r="B94" s="434"/>
      <c r="C94" s="448"/>
      <c r="D94" s="436"/>
      <c r="E94" s="452"/>
      <c r="F94" s="377"/>
      <c r="G94" s="377"/>
      <c r="H94" s="377"/>
      <c r="I94" s="377"/>
      <c r="J94" s="377"/>
      <c r="K94" s="377"/>
      <c r="L94" s="155" t="s">
        <v>490</v>
      </c>
      <c r="M94" s="162">
        <f>+'[1]VALORACION CONTROLES'!L615</f>
        <v>100</v>
      </c>
      <c r="N94" s="162">
        <f>+'[1]VALORACION CONTROLES'!O615</f>
        <v>2</v>
      </c>
      <c r="O94" s="438"/>
      <c r="P94" s="377"/>
      <c r="Q94" s="438"/>
      <c r="R94" s="377"/>
      <c r="S94" s="377"/>
      <c r="T94" s="440"/>
      <c r="U94" s="442"/>
      <c r="V94" s="393"/>
      <c r="W94" s="394"/>
      <c r="X94" s="394"/>
      <c r="Y94" s="444"/>
      <c r="Z94" s="444"/>
      <c r="AA94" s="446"/>
      <c r="AB94" s="157"/>
    </row>
    <row r="95" spans="1:28" s="144" customFormat="1" ht="42.75" customHeight="1" hidden="1">
      <c r="A95" s="153">
        <v>1</v>
      </c>
      <c r="B95" s="447"/>
      <c r="C95" s="395"/>
      <c r="D95" s="449">
        <v>42</v>
      </c>
      <c r="E95" s="450"/>
      <c r="F95" s="328">
        <f>IF($G95="Rara vez",1,IF($G95="Improbable",2,IF($G95="Posible",3,IF($G95="Probable",4,IF($G95="Casi seguro",5,)))))</f>
        <v>5</v>
      </c>
      <c r="G95" s="328" t="s">
        <v>483</v>
      </c>
      <c r="H95" s="328">
        <f>IF($I95="Insignificante",1,IF($I95="Menor",2,IF($I95="Moderado",3,IF($I95="Mayor",4,IF($I95="Catastrófico",5,)))))</f>
        <v>2</v>
      </c>
      <c r="I95" s="328" t="s">
        <v>484</v>
      </c>
      <c r="J95" s="328">
        <f>+$F95*$H95</f>
        <v>10</v>
      </c>
      <c r="K95" s="328" t="s">
        <v>284</v>
      </c>
      <c r="L95" s="163" t="s">
        <v>485</v>
      </c>
      <c r="M95" s="162">
        <f>+'[1]VALORACION CONTROLES'!L624</f>
        <v>35</v>
      </c>
      <c r="N95" s="162">
        <f>+'[1]VALORACION CONTROLES'!O624</f>
        <v>0</v>
      </c>
      <c r="O95" s="453">
        <f>+'[1]VALORACION CONTROLES'!P632</f>
        <v>2</v>
      </c>
      <c r="P95" s="328" t="s">
        <v>486</v>
      </c>
      <c r="Q95" s="453">
        <f>+'[1]VALORACION CONTROLES'!Q632</f>
        <v>3</v>
      </c>
      <c r="R95" s="328" t="s">
        <v>487</v>
      </c>
      <c r="S95" s="328"/>
      <c r="T95" s="454" t="s">
        <v>318</v>
      </c>
      <c r="U95" s="455"/>
      <c r="V95" s="326"/>
      <c r="W95" s="317"/>
      <c r="X95" s="317" t="s">
        <v>302</v>
      </c>
      <c r="Y95" s="456"/>
      <c r="Z95" s="456"/>
      <c r="AA95" s="457"/>
      <c r="AB95" s="157"/>
    </row>
    <row r="96" spans="1:28" s="144" customFormat="1" ht="42.75" customHeight="1" hidden="1">
      <c r="A96" s="153"/>
      <c r="B96" s="433"/>
      <c r="C96" s="396"/>
      <c r="D96" s="435"/>
      <c r="E96" s="451"/>
      <c r="F96" s="329"/>
      <c r="G96" s="329"/>
      <c r="H96" s="329"/>
      <c r="I96" s="329"/>
      <c r="J96" s="329"/>
      <c r="K96" s="329"/>
      <c r="L96" s="163" t="s">
        <v>488</v>
      </c>
      <c r="M96" s="162">
        <f>+'[1]VALORACION CONTROLES'!L626</f>
        <v>55</v>
      </c>
      <c r="N96" s="162">
        <f>+'[1]VALORACION CONTROLES'!O626</f>
        <v>1</v>
      </c>
      <c r="O96" s="437"/>
      <c r="P96" s="329"/>
      <c r="Q96" s="437"/>
      <c r="R96" s="329"/>
      <c r="S96" s="329"/>
      <c r="T96" s="439"/>
      <c r="U96" s="441"/>
      <c r="V96" s="327"/>
      <c r="W96" s="318"/>
      <c r="X96" s="318"/>
      <c r="Y96" s="443"/>
      <c r="Z96" s="443"/>
      <c r="AA96" s="445"/>
      <c r="AB96" s="157"/>
    </row>
    <row r="97" spans="1:28" s="144" customFormat="1" ht="42.75" customHeight="1" hidden="1">
      <c r="A97" s="153"/>
      <c r="B97" s="433"/>
      <c r="C97" s="396"/>
      <c r="D97" s="435"/>
      <c r="E97" s="451"/>
      <c r="F97" s="329"/>
      <c r="G97" s="329"/>
      <c r="H97" s="329"/>
      <c r="I97" s="329"/>
      <c r="J97" s="329"/>
      <c r="K97" s="329"/>
      <c r="L97" s="163" t="s">
        <v>489</v>
      </c>
      <c r="M97" s="162">
        <f>+'[1]VALORACION CONTROLES'!L628</f>
        <v>70</v>
      </c>
      <c r="N97" s="162">
        <f>+'[1]VALORACION CONTROLES'!O628</f>
        <v>1</v>
      </c>
      <c r="O97" s="437"/>
      <c r="P97" s="329"/>
      <c r="Q97" s="437"/>
      <c r="R97" s="329"/>
      <c r="S97" s="329"/>
      <c r="T97" s="439"/>
      <c r="U97" s="441"/>
      <c r="V97" s="327"/>
      <c r="W97" s="318"/>
      <c r="X97" s="318"/>
      <c r="Y97" s="443"/>
      <c r="Z97" s="443"/>
      <c r="AA97" s="445"/>
      <c r="AB97" s="157"/>
    </row>
    <row r="98" spans="1:28" s="144" customFormat="1" ht="42.75" customHeight="1" hidden="1">
      <c r="A98" s="153">
        <f>+A95+1</f>
        <v>2</v>
      </c>
      <c r="B98" s="434"/>
      <c r="C98" s="448"/>
      <c r="D98" s="436"/>
      <c r="E98" s="452"/>
      <c r="F98" s="377"/>
      <c r="G98" s="377"/>
      <c r="H98" s="377"/>
      <c r="I98" s="377"/>
      <c r="J98" s="377"/>
      <c r="K98" s="377"/>
      <c r="L98" s="163" t="s">
        <v>490</v>
      </c>
      <c r="M98" s="162">
        <f>+'[1]VALORACION CONTROLES'!L630</f>
        <v>100</v>
      </c>
      <c r="N98" s="162">
        <f>+'[1]VALORACION CONTROLES'!O630</f>
        <v>2</v>
      </c>
      <c r="O98" s="438"/>
      <c r="P98" s="377"/>
      <c r="Q98" s="438"/>
      <c r="R98" s="377"/>
      <c r="S98" s="377"/>
      <c r="T98" s="440"/>
      <c r="U98" s="442"/>
      <c r="V98" s="393"/>
      <c r="W98" s="394"/>
      <c r="X98" s="394"/>
      <c r="Y98" s="444"/>
      <c r="Z98" s="444"/>
      <c r="AA98" s="446"/>
      <c r="AB98" s="157"/>
    </row>
    <row r="99" spans="1:28" s="144" customFormat="1" ht="42.75" customHeight="1" hidden="1">
      <c r="A99" s="153">
        <v>1</v>
      </c>
      <c r="B99" s="447"/>
      <c r="C99" s="395"/>
      <c r="D99" s="449">
        <v>43</v>
      </c>
      <c r="E99" s="450"/>
      <c r="F99" s="328">
        <f>IF($G99="Rara vez",1,IF($G99="Improbable",2,IF($G99="Posible",3,IF($G99="Probable",4,IF($G99="Casi seguro",5,)))))</f>
        <v>5</v>
      </c>
      <c r="G99" s="328" t="s">
        <v>483</v>
      </c>
      <c r="H99" s="328">
        <f>IF($I99="Insignificante",1,IF($I99="Menor",2,IF($I99="Moderado",3,IF($I99="Mayor",4,IF($I99="Catastrófico",5,)))))</f>
        <v>2</v>
      </c>
      <c r="I99" s="328" t="s">
        <v>484</v>
      </c>
      <c r="J99" s="328">
        <f>+$F99*$H99</f>
        <v>10</v>
      </c>
      <c r="K99" s="328" t="s">
        <v>284</v>
      </c>
      <c r="L99" s="158" t="s">
        <v>485</v>
      </c>
      <c r="M99" s="162">
        <f>+'[1]VALORACION CONTROLES'!L639</f>
        <v>35</v>
      </c>
      <c r="N99" s="162">
        <f>+'[1]VALORACION CONTROLES'!O639</f>
        <v>0</v>
      </c>
      <c r="O99" s="453">
        <f>+'[1]VALORACION CONTROLES'!P328</f>
        <v>2</v>
      </c>
      <c r="P99" s="328" t="s">
        <v>486</v>
      </c>
      <c r="Q99" s="453">
        <f>+'[1]VALORACION CONTROLES'!Q328</f>
        <v>0</v>
      </c>
      <c r="R99" s="328" t="s">
        <v>487</v>
      </c>
      <c r="S99" s="328"/>
      <c r="T99" s="454" t="s">
        <v>318</v>
      </c>
      <c r="U99" s="455"/>
      <c r="V99" s="326"/>
      <c r="W99" s="317"/>
      <c r="X99" s="317" t="s">
        <v>302</v>
      </c>
      <c r="Y99" s="456"/>
      <c r="Z99" s="456"/>
      <c r="AA99" s="457"/>
      <c r="AB99" s="157"/>
    </row>
    <row r="100" spans="1:28" s="144" customFormat="1" ht="42.75" customHeight="1" hidden="1">
      <c r="A100" s="153"/>
      <c r="B100" s="433"/>
      <c r="C100" s="396"/>
      <c r="D100" s="435"/>
      <c r="E100" s="451"/>
      <c r="F100" s="329"/>
      <c r="G100" s="329"/>
      <c r="H100" s="329"/>
      <c r="I100" s="329"/>
      <c r="J100" s="329"/>
      <c r="K100" s="329"/>
      <c r="L100" s="155" t="s">
        <v>488</v>
      </c>
      <c r="M100" s="162">
        <f>+'[1]VALORACION CONTROLES'!L641</f>
        <v>55</v>
      </c>
      <c r="N100" s="162">
        <f>+'[1]VALORACION CONTROLES'!O641</f>
        <v>1</v>
      </c>
      <c r="O100" s="437"/>
      <c r="P100" s="329"/>
      <c r="Q100" s="437"/>
      <c r="R100" s="329"/>
      <c r="S100" s="329"/>
      <c r="T100" s="439"/>
      <c r="U100" s="441"/>
      <c r="V100" s="327"/>
      <c r="W100" s="318"/>
      <c r="X100" s="318"/>
      <c r="Y100" s="443"/>
      <c r="Z100" s="443"/>
      <c r="AA100" s="445"/>
      <c r="AB100" s="157"/>
    </row>
    <row r="101" spans="1:28" s="144" customFormat="1" ht="42.75" customHeight="1" hidden="1">
      <c r="A101" s="153"/>
      <c r="B101" s="433"/>
      <c r="C101" s="396"/>
      <c r="D101" s="435"/>
      <c r="E101" s="451"/>
      <c r="F101" s="329"/>
      <c r="G101" s="329"/>
      <c r="H101" s="329"/>
      <c r="I101" s="329"/>
      <c r="J101" s="329"/>
      <c r="K101" s="329"/>
      <c r="L101" s="155" t="s">
        <v>489</v>
      </c>
      <c r="M101" s="162">
        <f>+'[1]VALORACION CONTROLES'!L643</f>
        <v>70</v>
      </c>
      <c r="N101" s="162">
        <f>+'[1]VALORACION CONTROLES'!O643</f>
        <v>1</v>
      </c>
      <c r="O101" s="437"/>
      <c r="P101" s="329"/>
      <c r="Q101" s="437"/>
      <c r="R101" s="329"/>
      <c r="S101" s="329"/>
      <c r="T101" s="439"/>
      <c r="U101" s="441"/>
      <c r="V101" s="327"/>
      <c r="W101" s="318"/>
      <c r="X101" s="318"/>
      <c r="Y101" s="443"/>
      <c r="Z101" s="443"/>
      <c r="AA101" s="445"/>
      <c r="AB101" s="157"/>
    </row>
    <row r="102" spans="1:28" s="144" customFormat="1" ht="42.75" customHeight="1" hidden="1">
      <c r="A102" s="153">
        <f>+A99+1</f>
        <v>2</v>
      </c>
      <c r="B102" s="434"/>
      <c r="C102" s="448"/>
      <c r="D102" s="436"/>
      <c r="E102" s="452"/>
      <c r="F102" s="377"/>
      <c r="G102" s="377"/>
      <c r="H102" s="377"/>
      <c r="I102" s="377"/>
      <c r="J102" s="377"/>
      <c r="K102" s="377"/>
      <c r="L102" s="155" t="s">
        <v>490</v>
      </c>
      <c r="M102" s="162">
        <f>+'[1]VALORACION CONTROLES'!L645</f>
        <v>100</v>
      </c>
      <c r="N102" s="162">
        <f>+'[1]VALORACION CONTROLES'!O645</f>
        <v>2</v>
      </c>
      <c r="O102" s="438"/>
      <c r="P102" s="377"/>
      <c r="Q102" s="438"/>
      <c r="R102" s="377"/>
      <c r="S102" s="377"/>
      <c r="T102" s="440"/>
      <c r="U102" s="442"/>
      <c r="V102" s="393"/>
      <c r="W102" s="394"/>
      <c r="X102" s="394"/>
      <c r="Y102" s="444"/>
      <c r="Z102" s="444"/>
      <c r="AA102" s="446"/>
      <c r="AB102" s="157"/>
    </row>
    <row r="103" spans="1:28" s="144" customFormat="1" ht="42.75" customHeight="1" hidden="1">
      <c r="A103" s="153">
        <v>1</v>
      </c>
      <c r="B103" s="447"/>
      <c r="C103" s="395"/>
      <c r="D103" s="449"/>
      <c r="E103" s="450"/>
      <c r="F103" s="328">
        <f>IF($G103="Rara vez",1,IF($G103="Improbable",2,IF($G103="Posible",3,IF($G103="Probable",4,IF($G103="Casi seguro",5,)))))</f>
        <v>5</v>
      </c>
      <c r="G103" s="328" t="s">
        <v>483</v>
      </c>
      <c r="H103" s="328">
        <f>IF($I103="Insignificante",1,IF($I103="Menor",2,IF($I103="Moderado",3,IF($I103="Mayor",4,IF($I103="Catastrófico",5,)))))</f>
        <v>2</v>
      </c>
      <c r="I103" s="328" t="s">
        <v>484</v>
      </c>
      <c r="J103" s="328">
        <f>+$F103*$H103</f>
        <v>10</v>
      </c>
      <c r="K103" s="328" t="s">
        <v>284</v>
      </c>
      <c r="L103" s="155" t="s">
        <v>485</v>
      </c>
      <c r="N103" s="156">
        <f>+'[1]VALORACION CONTROLES'!O324</f>
        <v>2</v>
      </c>
      <c r="O103" s="453">
        <f>+'[1]VALORACION CONTROLES'!P332</f>
        <v>4</v>
      </c>
      <c r="P103" s="328" t="s">
        <v>486</v>
      </c>
      <c r="Q103" s="453">
        <f>+'[1]VALORACION CONTROLES'!Q332</f>
        <v>2</v>
      </c>
      <c r="R103" s="328" t="s">
        <v>487</v>
      </c>
      <c r="S103" s="328"/>
      <c r="T103" s="454" t="s">
        <v>318</v>
      </c>
      <c r="U103" s="455"/>
      <c r="V103" s="326"/>
      <c r="W103" s="317"/>
      <c r="X103" s="317" t="s">
        <v>302</v>
      </c>
      <c r="Y103" s="456"/>
      <c r="Z103" s="456"/>
      <c r="AA103" s="457"/>
      <c r="AB103" s="157"/>
    </row>
    <row r="104" spans="1:28" s="144" customFormat="1" ht="42.75" customHeight="1" hidden="1">
      <c r="A104" s="153"/>
      <c r="B104" s="433"/>
      <c r="C104" s="396"/>
      <c r="D104" s="435"/>
      <c r="E104" s="451"/>
      <c r="F104" s="329"/>
      <c r="G104" s="329"/>
      <c r="H104" s="329"/>
      <c r="I104" s="329"/>
      <c r="J104" s="329"/>
      <c r="K104" s="329"/>
      <c r="L104" s="155" t="s">
        <v>488</v>
      </c>
      <c r="M104" s="162">
        <f>+'[1]VALORACION CONTROLES'!L611</f>
        <v>55</v>
      </c>
      <c r="N104" s="156">
        <f>+'[1]VALORACION CONTROLES'!O326</f>
        <v>2</v>
      </c>
      <c r="O104" s="437"/>
      <c r="P104" s="329"/>
      <c r="Q104" s="437"/>
      <c r="R104" s="329"/>
      <c r="S104" s="329"/>
      <c r="T104" s="439"/>
      <c r="U104" s="441"/>
      <c r="V104" s="327"/>
      <c r="W104" s="318"/>
      <c r="X104" s="318"/>
      <c r="Y104" s="443"/>
      <c r="Z104" s="443"/>
      <c r="AA104" s="445"/>
      <c r="AB104" s="157"/>
    </row>
    <row r="105" spans="1:28" s="144" customFormat="1" ht="42.75" customHeight="1" hidden="1">
      <c r="A105" s="153"/>
      <c r="B105" s="433"/>
      <c r="C105" s="396"/>
      <c r="D105" s="435"/>
      <c r="E105" s="451"/>
      <c r="F105" s="329"/>
      <c r="G105" s="329"/>
      <c r="H105" s="329"/>
      <c r="I105" s="329"/>
      <c r="J105" s="329"/>
      <c r="K105" s="329"/>
      <c r="L105" s="155" t="s">
        <v>489</v>
      </c>
      <c r="N105" s="156">
        <f>+'[1]VALORACION CONTROLES'!O328</f>
        <v>2</v>
      </c>
      <c r="O105" s="437"/>
      <c r="P105" s="329"/>
      <c r="Q105" s="437"/>
      <c r="R105" s="329"/>
      <c r="S105" s="329"/>
      <c r="T105" s="439"/>
      <c r="U105" s="441"/>
      <c r="V105" s="327"/>
      <c r="W105" s="318"/>
      <c r="X105" s="318"/>
      <c r="Y105" s="443"/>
      <c r="Z105" s="443"/>
      <c r="AA105" s="445"/>
      <c r="AB105" s="157"/>
    </row>
    <row r="106" spans="1:28" s="144" customFormat="1" ht="42.75" customHeight="1" hidden="1">
      <c r="A106" s="153">
        <f>+A103+1</f>
        <v>2</v>
      </c>
      <c r="B106" s="434"/>
      <c r="C106" s="448"/>
      <c r="D106" s="436"/>
      <c r="E106" s="452"/>
      <c r="F106" s="377"/>
      <c r="G106" s="377"/>
      <c r="H106" s="377"/>
      <c r="I106" s="377"/>
      <c r="J106" s="377"/>
      <c r="K106" s="377"/>
      <c r="L106" s="155" t="s">
        <v>490</v>
      </c>
      <c r="M106" s="156">
        <f>+'[1]VALORACION CONTROLES'!L330</f>
        <v>30</v>
      </c>
      <c r="N106" s="156">
        <f>+'[1]VALORACION CONTROLES'!O330</f>
        <v>0</v>
      </c>
      <c r="O106" s="438"/>
      <c r="P106" s="377"/>
      <c r="Q106" s="438"/>
      <c r="R106" s="377"/>
      <c r="S106" s="377"/>
      <c r="T106" s="440"/>
      <c r="U106" s="442"/>
      <c r="V106" s="393"/>
      <c r="W106" s="394"/>
      <c r="X106" s="394"/>
      <c r="Y106" s="444"/>
      <c r="Z106" s="444"/>
      <c r="AA106" s="446"/>
      <c r="AB106" s="157"/>
    </row>
    <row r="107" spans="1:28" s="144" customFormat="1" ht="42.75" customHeight="1" hidden="1">
      <c r="A107" s="153">
        <v>1</v>
      </c>
      <c r="B107" s="447"/>
      <c r="C107" s="395"/>
      <c r="D107" s="449"/>
      <c r="E107" s="450"/>
      <c r="F107" s="328">
        <f>IF($G107="Rara vez",1,IF($G107="Improbable",2,IF($G107="Posible",3,IF($G107="Probable",4,IF($G107="Casi seguro",5,)))))</f>
        <v>5</v>
      </c>
      <c r="G107" s="328" t="s">
        <v>483</v>
      </c>
      <c r="H107" s="328">
        <f>IF($I107="Insignificante",1,IF($I107="Menor",2,IF($I107="Moderado",3,IF($I107="Mayor",4,IF($I107="Catastrófico",5,)))))</f>
        <v>2</v>
      </c>
      <c r="I107" s="328" t="s">
        <v>484</v>
      </c>
      <c r="J107" s="328">
        <f>+$F107*$H107</f>
        <v>10</v>
      </c>
      <c r="K107" s="328" t="s">
        <v>284</v>
      </c>
      <c r="L107" s="155" t="s">
        <v>485</v>
      </c>
      <c r="N107" s="156">
        <f>+'[1]VALORACION CONTROLES'!O328</f>
        <v>2</v>
      </c>
      <c r="O107" s="453" t="str">
        <f>+'[1]VALORACION CONTROLES'!P336</f>
        <v>Riesgo Residual</v>
      </c>
      <c r="P107" s="328" t="s">
        <v>486</v>
      </c>
      <c r="Q107" s="453">
        <f>+'[1]VALORACION CONTROLES'!Q336</f>
        <v>0</v>
      </c>
      <c r="R107" s="328" t="s">
        <v>487</v>
      </c>
      <c r="S107" s="328"/>
      <c r="T107" s="454" t="s">
        <v>318</v>
      </c>
      <c r="U107" s="455"/>
      <c r="V107" s="326"/>
      <c r="W107" s="317"/>
      <c r="X107" s="317" t="s">
        <v>302</v>
      </c>
      <c r="Y107" s="456"/>
      <c r="Z107" s="456"/>
      <c r="AA107" s="457"/>
      <c r="AB107" s="157"/>
    </row>
    <row r="108" spans="1:28" s="144" customFormat="1" ht="42.75" customHeight="1" hidden="1">
      <c r="A108" s="153"/>
      <c r="B108" s="433"/>
      <c r="C108" s="396"/>
      <c r="D108" s="435"/>
      <c r="E108" s="451"/>
      <c r="F108" s="329"/>
      <c r="G108" s="329"/>
      <c r="H108" s="329"/>
      <c r="I108" s="329"/>
      <c r="J108" s="329"/>
      <c r="K108" s="329"/>
      <c r="L108" s="155" t="s">
        <v>488</v>
      </c>
      <c r="M108" s="162">
        <f>+'[1]VALORACION CONTROLES'!L615</f>
        <v>100</v>
      </c>
      <c r="N108" s="156">
        <f>+'[1]VALORACION CONTROLES'!O330</f>
        <v>0</v>
      </c>
      <c r="O108" s="437"/>
      <c r="P108" s="329"/>
      <c r="Q108" s="437"/>
      <c r="R108" s="329"/>
      <c r="S108" s="329"/>
      <c r="T108" s="439"/>
      <c r="U108" s="441"/>
      <c r="V108" s="327"/>
      <c r="W108" s="318"/>
      <c r="X108" s="318"/>
      <c r="Y108" s="443"/>
      <c r="Z108" s="443"/>
      <c r="AA108" s="445"/>
      <c r="AB108" s="157"/>
    </row>
    <row r="109" spans="1:28" s="144" customFormat="1" ht="42.75" customHeight="1" hidden="1">
      <c r="A109" s="153"/>
      <c r="B109" s="433"/>
      <c r="C109" s="396"/>
      <c r="D109" s="435"/>
      <c r="E109" s="451"/>
      <c r="F109" s="329"/>
      <c r="G109" s="329"/>
      <c r="H109" s="329"/>
      <c r="I109" s="329"/>
      <c r="J109" s="329"/>
      <c r="K109" s="329"/>
      <c r="L109" s="155" t="s">
        <v>489</v>
      </c>
      <c r="N109" s="156">
        <f>+'[1]VALORACION CONTROLES'!O332</f>
        <v>0</v>
      </c>
      <c r="O109" s="437"/>
      <c r="P109" s="329"/>
      <c r="Q109" s="437"/>
      <c r="R109" s="329"/>
      <c r="S109" s="329"/>
      <c r="T109" s="439"/>
      <c r="U109" s="441"/>
      <c r="V109" s="327"/>
      <c r="W109" s="318"/>
      <c r="X109" s="318"/>
      <c r="Y109" s="443"/>
      <c r="Z109" s="443"/>
      <c r="AA109" s="445"/>
      <c r="AB109" s="157"/>
    </row>
    <row r="110" spans="1:28" s="144" customFormat="1" ht="42.75" customHeight="1" hidden="1">
      <c r="A110" s="153">
        <f>+A107+1</f>
        <v>2</v>
      </c>
      <c r="B110" s="434"/>
      <c r="C110" s="448"/>
      <c r="D110" s="436"/>
      <c r="E110" s="452"/>
      <c r="F110" s="377"/>
      <c r="G110" s="377"/>
      <c r="H110" s="377"/>
      <c r="I110" s="377"/>
      <c r="J110" s="377"/>
      <c r="K110" s="377"/>
      <c r="L110" s="155" t="s">
        <v>490</v>
      </c>
      <c r="M110" s="156">
        <f>+'[1]VALORACION CONTROLES'!L334</f>
        <v>0</v>
      </c>
      <c r="N110" s="156">
        <f>+'[1]VALORACION CONTROLES'!O334</f>
        <v>0</v>
      </c>
      <c r="O110" s="438"/>
      <c r="P110" s="377"/>
      <c r="Q110" s="438"/>
      <c r="R110" s="377"/>
      <c r="S110" s="377"/>
      <c r="T110" s="440"/>
      <c r="U110" s="442"/>
      <c r="V110" s="393"/>
      <c r="W110" s="394"/>
      <c r="X110" s="394"/>
      <c r="Y110" s="444"/>
      <c r="Z110" s="444"/>
      <c r="AA110" s="446"/>
      <c r="AB110" s="157"/>
    </row>
    <row r="111" spans="1:28" s="144" customFormat="1" ht="42.75" customHeight="1" hidden="1">
      <c r="A111" s="153">
        <v>1</v>
      </c>
      <c r="B111" s="447"/>
      <c r="C111" s="395"/>
      <c r="D111" s="449"/>
      <c r="E111" s="450"/>
      <c r="F111" s="328">
        <f>IF($G111="Rara vez",1,IF($G111="Improbable",2,IF($G111="Posible",3,IF($G111="Probable",4,IF($G111="Casi seguro",5,)))))</f>
        <v>5</v>
      </c>
      <c r="G111" s="328" t="s">
        <v>483</v>
      </c>
      <c r="H111" s="328">
        <f>IF($I111="Insignificante",1,IF($I111="Menor",2,IF($I111="Moderado",3,IF($I111="Mayor",4,IF($I111="Catastrófico",5,)))))</f>
        <v>2</v>
      </c>
      <c r="I111" s="328" t="s">
        <v>484</v>
      </c>
      <c r="J111" s="328">
        <f>+$F111*$H111</f>
        <v>10</v>
      </c>
      <c r="K111" s="328" t="s">
        <v>284</v>
      </c>
      <c r="L111" s="155" t="s">
        <v>485</v>
      </c>
      <c r="N111" s="156">
        <f>+'[1]VALORACION CONTROLES'!O332</f>
        <v>0</v>
      </c>
      <c r="O111" s="453">
        <f>+'[1]VALORACION CONTROLES'!P340</f>
        <v>0</v>
      </c>
      <c r="P111" s="328" t="s">
        <v>486</v>
      </c>
      <c r="Q111" s="453">
        <f>+'[1]VALORACION CONTROLES'!Q340</f>
        <v>0</v>
      </c>
      <c r="R111" s="328" t="s">
        <v>487</v>
      </c>
      <c r="S111" s="328"/>
      <c r="T111" s="454" t="s">
        <v>318</v>
      </c>
      <c r="U111" s="455"/>
      <c r="V111" s="326"/>
      <c r="W111" s="317"/>
      <c r="X111" s="317" t="s">
        <v>302</v>
      </c>
      <c r="Y111" s="456"/>
      <c r="Z111" s="456"/>
      <c r="AA111" s="457"/>
      <c r="AB111" s="157"/>
    </row>
    <row r="112" spans="1:28" s="144" customFormat="1" ht="42.75" customHeight="1" hidden="1">
      <c r="A112" s="153"/>
      <c r="B112" s="433"/>
      <c r="C112" s="396"/>
      <c r="D112" s="435"/>
      <c r="E112" s="451"/>
      <c r="F112" s="329"/>
      <c r="G112" s="329"/>
      <c r="H112" s="329"/>
      <c r="I112" s="329"/>
      <c r="J112" s="329"/>
      <c r="K112" s="329"/>
      <c r="L112" s="155" t="s">
        <v>488</v>
      </c>
      <c r="M112" s="162">
        <f>+'[1]VALORACION CONTROLES'!L619</f>
        <v>0</v>
      </c>
      <c r="N112" s="156">
        <f>+'[1]VALORACION CONTROLES'!O334</f>
        <v>0</v>
      </c>
      <c r="O112" s="437"/>
      <c r="P112" s="329"/>
      <c r="Q112" s="437"/>
      <c r="R112" s="329"/>
      <c r="S112" s="329"/>
      <c r="T112" s="439"/>
      <c r="U112" s="441"/>
      <c r="V112" s="327"/>
      <c r="W112" s="318"/>
      <c r="X112" s="318"/>
      <c r="Y112" s="443"/>
      <c r="Z112" s="443"/>
      <c r="AA112" s="445"/>
      <c r="AB112" s="157"/>
    </row>
    <row r="113" spans="1:28" s="144" customFormat="1" ht="42.75" customHeight="1" hidden="1">
      <c r="A113" s="153"/>
      <c r="B113" s="433"/>
      <c r="C113" s="396"/>
      <c r="D113" s="435"/>
      <c r="E113" s="451"/>
      <c r="F113" s="329"/>
      <c r="G113" s="329"/>
      <c r="H113" s="329"/>
      <c r="I113" s="329"/>
      <c r="J113" s="329"/>
      <c r="K113" s="329"/>
      <c r="L113" s="155" t="s">
        <v>489</v>
      </c>
      <c r="N113" s="156" t="str">
        <f>+'[1]VALORACION CONTROLES'!O336</f>
        <v>Casillas a desplazar</v>
      </c>
      <c r="O113" s="437"/>
      <c r="P113" s="329"/>
      <c r="Q113" s="437"/>
      <c r="R113" s="329"/>
      <c r="S113" s="329"/>
      <c r="T113" s="439"/>
      <c r="U113" s="441"/>
      <c r="V113" s="327"/>
      <c r="W113" s="318"/>
      <c r="X113" s="318"/>
      <c r="Y113" s="443"/>
      <c r="Z113" s="443"/>
      <c r="AA113" s="445"/>
      <c r="AB113" s="157"/>
    </row>
    <row r="114" spans="1:28" s="144" customFormat="1" ht="42.75" customHeight="1" hidden="1">
      <c r="A114" s="153">
        <f>+A111+1</f>
        <v>2</v>
      </c>
      <c r="B114" s="434"/>
      <c r="C114" s="448"/>
      <c r="D114" s="436"/>
      <c r="E114" s="452"/>
      <c r="F114" s="377"/>
      <c r="G114" s="377"/>
      <c r="H114" s="377"/>
      <c r="I114" s="377"/>
      <c r="J114" s="377"/>
      <c r="K114" s="377"/>
      <c r="L114" s="155" t="s">
        <v>490</v>
      </c>
      <c r="M114" s="156">
        <f>+'[1]VALORACION CONTROLES'!L338</f>
        <v>0</v>
      </c>
      <c r="N114" s="156">
        <f>+'[1]VALORACION CONTROLES'!O338</f>
        <v>0</v>
      </c>
      <c r="O114" s="438"/>
      <c r="P114" s="377"/>
      <c r="Q114" s="438"/>
      <c r="R114" s="377"/>
      <c r="S114" s="377"/>
      <c r="T114" s="440"/>
      <c r="U114" s="442"/>
      <c r="V114" s="393"/>
      <c r="W114" s="394"/>
      <c r="X114" s="394"/>
      <c r="Y114" s="444"/>
      <c r="Z114" s="444"/>
      <c r="AA114" s="446"/>
      <c r="AB114" s="157"/>
    </row>
    <row r="115" spans="1:28" s="144" customFormat="1" ht="42.75" customHeight="1" hidden="1">
      <c r="A115" s="153">
        <v>1</v>
      </c>
      <c r="B115" s="447"/>
      <c r="C115" s="395"/>
      <c r="D115" s="449"/>
      <c r="E115" s="450"/>
      <c r="F115" s="328">
        <f>IF($G115="Rara vez",1,IF($G115="Improbable",2,IF($G115="Posible",3,IF($G115="Probable",4,IF($G115="Casi seguro",5,)))))</f>
        <v>5</v>
      </c>
      <c r="G115" s="328" t="s">
        <v>483</v>
      </c>
      <c r="H115" s="328">
        <f>IF($I115="Insignificante",1,IF($I115="Menor",2,IF($I115="Moderado",3,IF($I115="Mayor",4,IF($I115="Catastrófico",5,)))))</f>
        <v>2</v>
      </c>
      <c r="I115" s="328" t="s">
        <v>484</v>
      </c>
      <c r="J115" s="328">
        <f>+$F115*$H115</f>
        <v>10</v>
      </c>
      <c r="K115" s="328" t="s">
        <v>284</v>
      </c>
      <c r="L115" s="155" t="s">
        <v>485</v>
      </c>
      <c r="N115" s="156" t="str">
        <f>+'[1]VALORACION CONTROLES'!O336</f>
        <v>Casillas a desplazar</v>
      </c>
      <c r="O115" s="453">
        <f>+'[1]VALORACION CONTROLES'!P344</f>
        <v>0</v>
      </c>
      <c r="P115" s="328" t="s">
        <v>486</v>
      </c>
      <c r="Q115" s="453">
        <f>+'[1]VALORACION CONTROLES'!Q344</f>
        <v>0</v>
      </c>
      <c r="R115" s="328" t="s">
        <v>487</v>
      </c>
      <c r="S115" s="328"/>
      <c r="T115" s="454" t="s">
        <v>318</v>
      </c>
      <c r="U115" s="455"/>
      <c r="V115" s="326"/>
      <c r="W115" s="317"/>
      <c r="X115" s="317" t="s">
        <v>302</v>
      </c>
      <c r="Y115" s="456"/>
      <c r="Z115" s="456"/>
      <c r="AA115" s="457"/>
      <c r="AB115" s="157"/>
    </row>
    <row r="116" spans="1:28" s="144" customFormat="1" ht="42.75" customHeight="1" hidden="1">
      <c r="A116" s="153"/>
      <c r="B116" s="433"/>
      <c r="C116" s="396"/>
      <c r="D116" s="435"/>
      <c r="E116" s="451"/>
      <c r="F116" s="329"/>
      <c r="G116" s="329"/>
      <c r="H116" s="329"/>
      <c r="I116" s="329"/>
      <c r="J116" s="329"/>
      <c r="K116" s="329"/>
      <c r="L116" s="155" t="s">
        <v>488</v>
      </c>
      <c r="M116" s="162">
        <f>+'[1]VALORACION CONTROLES'!L623</f>
        <v>0</v>
      </c>
      <c r="N116" s="156">
        <f>+'[1]VALORACION CONTROLES'!O338</f>
        <v>0</v>
      </c>
      <c r="O116" s="437"/>
      <c r="P116" s="329"/>
      <c r="Q116" s="437"/>
      <c r="R116" s="329"/>
      <c r="S116" s="329"/>
      <c r="T116" s="439"/>
      <c r="U116" s="441"/>
      <c r="V116" s="327"/>
      <c r="W116" s="318"/>
      <c r="X116" s="318"/>
      <c r="Y116" s="443"/>
      <c r="Z116" s="443"/>
      <c r="AA116" s="445"/>
      <c r="AB116" s="157"/>
    </row>
    <row r="117" spans="1:28" s="144" customFormat="1" ht="42.75" customHeight="1" hidden="1">
      <c r="A117" s="153"/>
      <c r="B117" s="433"/>
      <c r="C117" s="396"/>
      <c r="D117" s="435"/>
      <c r="E117" s="451"/>
      <c r="F117" s="329"/>
      <c r="G117" s="329"/>
      <c r="H117" s="329"/>
      <c r="I117" s="329"/>
      <c r="J117" s="329"/>
      <c r="K117" s="329"/>
      <c r="L117" s="155" t="s">
        <v>489</v>
      </c>
      <c r="N117" s="156">
        <f>+'[1]VALORACION CONTROLES'!O340</f>
        <v>0</v>
      </c>
      <c r="O117" s="437"/>
      <c r="P117" s="329"/>
      <c r="Q117" s="437"/>
      <c r="R117" s="329"/>
      <c r="S117" s="329"/>
      <c r="T117" s="439"/>
      <c r="U117" s="441"/>
      <c r="V117" s="327"/>
      <c r="W117" s="318"/>
      <c r="X117" s="318"/>
      <c r="Y117" s="443"/>
      <c r="Z117" s="443"/>
      <c r="AA117" s="445"/>
      <c r="AB117" s="157"/>
    </row>
    <row r="118" spans="1:28" s="144" customFormat="1" ht="42.75" customHeight="1" hidden="1">
      <c r="A118" s="153">
        <f>+A115+1</f>
        <v>2</v>
      </c>
      <c r="B118" s="434"/>
      <c r="C118" s="448"/>
      <c r="D118" s="436"/>
      <c r="E118" s="452"/>
      <c r="F118" s="377"/>
      <c r="G118" s="377"/>
      <c r="H118" s="377"/>
      <c r="I118" s="377"/>
      <c r="J118" s="377"/>
      <c r="K118" s="377"/>
      <c r="L118" s="155" t="s">
        <v>490</v>
      </c>
      <c r="M118" s="156">
        <f>+'[1]VALORACION CONTROLES'!L342</f>
        <v>0</v>
      </c>
      <c r="N118" s="156">
        <f>+'[1]VALORACION CONTROLES'!O342</f>
        <v>0</v>
      </c>
      <c r="O118" s="438"/>
      <c r="P118" s="377"/>
      <c r="Q118" s="438"/>
      <c r="R118" s="377"/>
      <c r="S118" s="377"/>
      <c r="T118" s="440"/>
      <c r="U118" s="442"/>
      <c r="V118" s="393"/>
      <c r="W118" s="394"/>
      <c r="X118" s="394"/>
      <c r="Y118" s="444"/>
      <c r="Z118" s="444"/>
      <c r="AA118" s="446"/>
      <c r="AB118" s="157"/>
    </row>
    <row r="119" spans="1:28" s="144" customFormat="1" ht="42.75" customHeight="1" hidden="1">
      <c r="A119" s="153">
        <v>1</v>
      </c>
      <c r="B119" s="447"/>
      <c r="C119" s="395"/>
      <c r="D119" s="449"/>
      <c r="E119" s="450"/>
      <c r="F119" s="328">
        <f>IF($G119="Rara vez",1,IF($G119="Improbable",2,IF($G119="Posible",3,IF($G119="Probable",4,IF($G119="Casi seguro",5,)))))</f>
        <v>5</v>
      </c>
      <c r="G119" s="328" t="s">
        <v>483</v>
      </c>
      <c r="H119" s="328">
        <f>IF($I119="Insignificante",1,IF($I119="Menor",2,IF($I119="Moderado",3,IF($I119="Mayor",4,IF($I119="Catastrófico",5,)))))</f>
        <v>2</v>
      </c>
      <c r="I119" s="328" t="s">
        <v>484</v>
      </c>
      <c r="J119" s="328">
        <f>+$F119*$H119</f>
        <v>10</v>
      </c>
      <c r="K119" s="328" t="s">
        <v>284</v>
      </c>
      <c r="L119" s="155" t="s">
        <v>485</v>
      </c>
      <c r="N119" s="156">
        <f>+'[1]VALORACION CONTROLES'!O340</f>
        <v>0</v>
      </c>
      <c r="O119" s="453">
        <f>+'[1]VALORACION CONTROLES'!P348</f>
        <v>0</v>
      </c>
      <c r="P119" s="328" t="s">
        <v>486</v>
      </c>
      <c r="Q119" s="453">
        <f>+'[1]VALORACION CONTROLES'!Q348</f>
        <v>0</v>
      </c>
      <c r="R119" s="328" t="s">
        <v>487</v>
      </c>
      <c r="S119" s="328"/>
      <c r="T119" s="454" t="s">
        <v>318</v>
      </c>
      <c r="U119" s="455"/>
      <c r="V119" s="326"/>
      <c r="W119" s="317"/>
      <c r="X119" s="317" t="s">
        <v>302</v>
      </c>
      <c r="Y119" s="456"/>
      <c r="Z119" s="456"/>
      <c r="AA119" s="457"/>
      <c r="AB119" s="157"/>
    </row>
    <row r="120" spans="1:28" s="144" customFormat="1" ht="42.75" customHeight="1" hidden="1">
      <c r="A120" s="153"/>
      <c r="B120" s="433"/>
      <c r="C120" s="396"/>
      <c r="D120" s="435"/>
      <c r="E120" s="451"/>
      <c r="F120" s="329"/>
      <c r="G120" s="329"/>
      <c r="H120" s="329"/>
      <c r="I120" s="329"/>
      <c r="J120" s="329"/>
      <c r="K120" s="329"/>
      <c r="L120" s="155" t="s">
        <v>488</v>
      </c>
      <c r="M120" s="162">
        <f>+'[1]VALORACION CONTROLES'!L627</f>
        <v>0</v>
      </c>
      <c r="N120" s="156">
        <f>+'[1]VALORACION CONTROLES'!O342</f>
        <v>0</v>
      </c>
      <c r="O120" s="437"/>
      <c r="P120" s="329"/>
      <c r="Q120" s="437"/>
      <c r="R120" s="329"/>
      <c r="S120" s="329"/>
      <c r="T120" s="439"/>
      <c r="U120" s="441"/>
      <c r="V120" s="327"/>
      <c r="W120" s="318"/>
      <c r="X120" s="318"/>
      <c r="Y120" s="443"/>
      <c r="Z120" s="443"/>
      <c r="AA120" s="445"/>
      <c r="AB120" s="157"/>
    </row>
    <row r="121" spans="1:28" s="144" customFormat="1" ht="42.75" customHeight="1" hidden="1">
      <c r="A121" s="153"/>
      <c r="B121" s="433"/>
      <c r="C121" s="396"/>
      <c r="D121" s="435"/>
      <c r="E121" s="451"/>
      <c r="F121" s="329"/>
      <c r="G121" s="329"/>
      <c r="H121" s="329"/>
      <c r="I121" s="329"/>
      <c r="J121" s="329"/>
      <c r="K121" s="329"/>
      <c r="L121" s="155" t="s">
        <v>489</v>
      </c>
      <c r="N121" s="156">
        <f>+'[1]VALORACION CONTROLES'!O344</f>
        <v>0</v>
      </c>
      <c r="O121" s="437"/>
      <c r="P121" s="329"/>
      <c r="Q121" s="437"/>
      <c r="R121" s="329"/>
      <c r="S121" s="329"/>
      <c r="T121" s="439"/>
      <c r="U121" s="441"/>
      <c r="V121" s="327"/>
      <c r="W121" s="318"/>
      <c r="X121" s="318"/>
      <c r="Y121" s="443"/>
      <c r="Z121" s="443"/>
      <c r="AA121" s="445"/>
      <c r="AB121" s="157"/>
    </row>
    <row r="122" spans="1:28" s="144" customFormat="1" ht="42.75" customHeight="1" hidden="1">
      <c r="A122" s="153">
        <f>+A119+1</f>
        <v>2</v>
      </c>
      <c r="B122" s="434"/>
      <c r="C122" s="448"/>
      <c r="D122" s="436"/>
      <c r="E122" s="452"/>
      <c r="F122" s="377"/>
      <c r="G122" s="377"/>
      <c r="H122" s="377"/>
      <c r="I122" s="377"/>
      <c r="J122" s="377"/>
      <c r="K122" s="377"/>
      <c r="L122" s="155" t="s">
        <v>490</v>
      </c>
      <c r="M122" s="156">
        <f>+'[1]VALORACION CONTROLES'!L346</f>
        <v>0</v>
      </c>
      <c r="N122" s="156">
        <f>+'[1]VALORACION CONTROLES'!O346</f>
        <v>0</v>
      </c>
      <c r="O122" s="438"/>
      <c r="P122" s="377"/>
      <c r="Q122" s="438"/>
      <c r="R122" s="377"/>
      <c r="S122" s="377"/>
      <c r="T122" s="440"/>
      <c r="U122" s="442"/>
      <c r="V122" s="393"/>
      <c r="W122" s="394"/>
      <c r="X122" s="394"/>
      <c r="Y122" s="444"/>
      <c r="Z122" s="444"/>
      <c r="AA122" s="446"/>
      <c r="AB122" s="157"/>
    </row>
    <row r="125" ht="15">
      <c r="L125" s="155"/>
    </row>
  </sheetData>
  <sheetProtection/>
  <protectedRanges>
    <protectedRange sqref="C83:E122" name="Rango1_1_1"/>
    <protectedRange sqref="U79:U122 U52:U55 U17:U23 U36:U39 U64:U66" name="Rango1_2_1"/>
    <protectedRange sqref="L125 L43:L48 L36:L39 L79 L81:L122" name="Rango1_2_1_1"/>
    <protectedRange sqref="W79:W122 W52:W55 W64:W66" name="Rango1_1_1_1"/>
    <protectedRange sqref="X79:X122 X35 X24:X28 X49:X55 X64:X66" name="Rango1_1_1_2"/>
    <protectedRange sqref="L13:L16" name="Rango1_2_1_1_1"/>
    <protectedRange sqref="U13:U16" name="Rango1_2_1_2"/>
    <protectedRange sqref="W13:W16" name="Rango1_1_1_1_1"/>
    <protectedRange sqref="X13:X16" name="Rango1_1_1_2_1"/>
    <protectedRange sqref="L29:L31" name="Rango1_2_1_1_2"/>
    <protectedRange sqref="U29:U31" name="Rango1_2_1_3"/>
    <protectedRange sqref="W29:W31" name="Rango1_1_1_1_2"/>
    <protectedRange sqref="X29:X31" name="Rango1_1_1_2_2"/>
    <protectedRange sqref="W36:W39" name="Rango1_1_1_1_3"/>
    <protectedRange sqref="X36:X39" name="Rango1_1_1_2_3"/>
    <protectedRange sqref="L40:L42" name="Rango1_2_1_1_4"/>
    <protectedRange sqref="U40:U42" name="Rango1_2_1_5"/>
    <protectedRange sqref="W40:W42" name="Rango1_1_1_1_5"/>
    <protectedRange sqref="X40:X42" name="Rango1_1_1_2_5"/>
    <protectedRange sqref="U43:U45" name="Rango1_2_1_6"/>
    <protectedRange sqref="W43:W45" name="Rango1_1_1_1_6"/>
    <protectedRange sqref="X43:X45" name="Rango1_1_1_2_6"/>
    <protectedRange sqref="U46:U48" name="Rango1_2_1_7"/>
    <protectedRange sqref="W46:W48" name="Rango1_1_1_1_7"/>
    <protectedRange sqref="X46:X48" name="Rango1_1_1_2_7"/>
    <protectedRange sqref="L49:L51" name="Rango1_2_1_1_6"/>
    <protectedRange sqref="U49:U51" name="Rango1_2_1_9"/>
    <protectedRange sqref="W49:W51" name="Rango1_1_1_1_9"/>
    <protectedRange sqref="L56:L59" name="Rango1_2_1_1_7"/>
    <protectedRange sqref="U56:U59" name="Rango1_2_1_10"/>
    <protectedRange sqref="W56:W59" name="Rango1_1_1_1_10"/>
    <protectedRange sqref="X56:X59" name="Rango1_1_1_2_8"/>
    <protectedRange sqref="L60:L63" name="Rango1_2_1_1_8"/>
    <protectedRange sqref="U60:U63" name="Rango1_2_1_11"/>
    <protectedRange sqref="W60:W63" name="Rango1_1_1_1_11"/>
    <protectedRange sqref="X60:X63" name="Rango1_1_1_2_9"/>
    <protectedRange sqref="L64:L66" name="Rango1_2_1_1_10"/>
    <protectedRange sqref="L35" name="Rango1_2_1_1_11"/>
    <protectedRange sqref="L68:L69" name="Rango1_2_1_1_12"/>
    <protectedRange sqref="L67 L70" name="Rango1_2_1_1_2_1_1"/>
    <protectedRange sqref="U67:U70" name="Rango1_2_1_13"/>
    <protectedRange sqref="W67:W70" name="Rango1_1_1_1_13"/>
    <protectedRange sqref="X67:X70" name="Rango1_1_1_2_11"/>
    <protectedRange sqref="L71:L74" name="Rango1_2_1_1_9"/>
    <protectedRange sqref="W71:W74" name="Rango1_1_1_1_12"/>
    <protectedRange sqref="X71:X74" name="Rango1_1_1_2_10"/>
    <protectedRange sqref="U71:U74" name="Rango1_2_1_2_1"/>
    <protectedRange sqref="L76:L78" name="Rango1_2_1_1_13"/>
    <protectedRange sqref="U75:U78" name="Rango1_2_1_12"/>
    <protectedRange sqref="W75:W78" name="Rango1_1_1_1_14"/>
    <protectedRange sqref="X75:X78" name="Rango1_1_1_2_12"/>
    <protectedRange sqref="L20:L21" name="Rango1_2_1_1_15"/>
    <protectedRange sqref="X17:X19" name="Rango1_1_1_2_14"/>
    <protectedRange sqref="L22:L23" name="Rango1_2_1_1_16"/>
    <protectedRange sqref="W20:W28" name="Rango1_1_1_1_17"/>
    <protectedRange sqref="X20:X23" name="Rango1_1_1_2_15"/>
    <protectedRange sqref="L24:L26" name="Rango1_2_1_1_17"/>
    <protectedRange sqref="U24:U26" name="Rango1_2_1_14"/>
    <protectedRange sqref="L27:L28" name="Rango1_2_1_1_18"/>
    <protectedRange sqref="U27:U28" name="Rango1_2_1_16"/>
    <protectedRange sqref="L52:L55" name="Rango1_2_1_1_29"/>
    <protectedRange sqref="C13:E16" name="Rango1_1_1_3"/>
    <protectedRange sqref="C36:E39" name="Rango1_1_1_4_2"/>
    <protectedRange sqref="C40:E42" name="Rango1_1_1_3_1"/>
    <protectedRange sqref="C43:D45" name="Rango1_1_1_3_2"/>
    <protectedRange sqref="C67:E70" name="Rango1_5_1_5"/>
    <protectedRange sqref="C27:E28" name="Rango1_1_1_8_1"/>
    <protectedRange sqref="X32:X34" name="Rango1_1_1_2_4"/>
    <protectedRange sqref="L32:L34" name="Rango1_2_1_1_11_1"/>
    <protectedRange sqref="C32:E35" name="Rango1_1_1_6_2"/>
    <protectedRange sqref="U32:U35" name="Rango1_2_1_15"/>
    <protectedRange sqref="W32:W35" name="Rango1_1_1_1_15"/>
    <protectedRange sqref="L17:L19" name="Rango1_2_1_1_15_1"/>
    <protectedRange sqref="W17:W19" name="Rango1_1_1_1_16_1"/>
  </protectedRanges>
  <mergeCells count="698">
    <mergeCell ref="W119:W122"/>
    <mergeCell ref="X119:X122"/>
    <mergeCell ref="Y119:Y122"/>
    <mergeCell ref="Z119:Z122"/>
    <mergeCell ref="AA119:AA122"/>
    <mergeCell ref="Q119:Q122"/>
    <mergeCell ref="R119:R122"/>
    <mergeCell ref="S119:S122"/>
    <mergeCell ref="T119:T122"/>
    <mergeCell ref="U119:U122"/>
    <mergeCell ref="G119:G122"/>
    <mergeCell ref="V119:V122"/>
    <mergeCell ref="H119:H122"/>
    <mergeCell ref="I119:I122"/>
    <mergeCell ref="J119:J122"/>
    <mergeCell ref="K119:K122"/>
    <mergeCell ref="O119:O122"/>
    <mergeCell ref="P119:P122"/>
    <mergeCell ref="W115:W118"/>
    <mergeCell ref="X115:X118"/>
    <mergeCell ref="Y115:Y118"/>
    <mergeCell ref="Z115:Z118"/>
    <mergeCell ref="AA115:AA118"/>
    <mergeCell ref="B119:B122"/>
    <mergeCell ref="C119:C122"/>
    <mergeCell ref="D119:D122"/>
    <mergeCell ref="E119:E122"/>
    <mergeCell ref="F119:F122"/>
    <mergeCell ref="Q115:Q118"/>
    <mergeCell ref="R115:R118"/>
    <mergeCell ref="S115:S118"/>
    <mergeCell ref="T115:T118"/>
    <mergeCell ref="U115:U118"/>
    <mergeCell ref="V115:V118"/>
    <mergeCell ref="H115:H118"/>
    <mergeCell ref="I115:I118"/>
    <mergeCell ref="J115:J118"/>
    <mergeCell ref="K115:K118"/>
    <mergeCell ref="O115:O118"/>
    <mergeCell ref="P115:P118"/>
    <mergeCell ref="B115:B118"/>
    <mergeCell ref="C115:C118"/>
    <mergeCell ref="D115:D118"/>
    <mergeCell ref="E115:E118"/>
    <mergeCell ref="F115:F118"/>
    <mergeCell ref="G115:G118"/>
    <mergeCell ref="V111:V114"/>
    <mergeCell ref="W111:W114"/>
    <mergeCell ref="X111:X114"/>
    <mergeCell ref="Y111:Y114"/>
    <mergeCell ref="Z111:Z114"/>
    <mergeCell ref="AA111:AA114"/>
    <mergeCell ref="P111:P114"/>
    <mergeCell ref="Q111:Q114"/>
    <mergeCell ref="R111:R114"/>
    <mergeCell ref="S111:S114"/>
    <mergeCell ref="T111:T114"/>
    <mergeCell ref="U111:U114"/>
    <mergeCell ref="G111:G114"/>
    <mergeCell ref="H111:H114"/>
    <mergeCell ref="I111:I114"/>
    <mergeCell ref="J111:J114"/>
    <mergeCell ref="K111:K114"/>
    <mergeCell ref="O111:O114"/>
    <mergeCell ref="W107:W110"/>
    <mergeCell ref="X107:X110"/>
    <mergeCell ref="Y107:Y110"/>
    <mergeCell ref="Z107:Z110"/>
    <mergeCell ref="AA107:AA110"/>
    <mergeCell ref="B111:B114"/>
    <mergeCell ref="C111:C114"/>
    <mergeCell ref="D111:D114"/>
    <mergeCell ref="E111:E114"/>
    <mergeCell ref="F111:F114"/>
    <mergeCell ref="Q107:Q110"/>
    <mergeCell ref="R107:R110"/>
    <mergeCell ref="S107:S110"/>
    <mergeCell ref="T107:T110"/>
    <mergeCell ref="U107:U110"/>
    <mergeCell ref="V107:V110"/>
    <mergeCell ref="H107:H110"/>
    <mergeCell ref="I107:I110"/>
    <mergeCell ref="J107:J110"/>
    <mergeCell ref="K107:K110"/>
    <mergeCell ref="O107:O110"/>
    <mergeCell ref="P107:P110"/>
    <mergeCell ref="B107:B110"/>
    <mergeCell ref="C107:C110"/>
    <mergeCell ref="D107:D110"/>
    <mergeCell ref="E107:E110"/>
    <mergeCell ref="F107:F110"/>
    <mergeCell ref="G107:G110"/>
    <mergeCell ref="V103:V106"/>
    <mergeCell ref="W103:W106"/>
    <mergeCell ref="X103:X106"/>
    <mergeCell ref="Y103:Y106"/>
    <mergeCell ref="Z103:Z106"/>
    <mergeCell ref="AA103:AA106"/>
    <mergeCell ref="P103:P106"/>
    <mergeCell ref="Q103:Q106"/>
    <mergeCell ref="R103:R106"/>
    <mergeCell ref="S103:S106"/>
    <mergeCell ref="T103:T106"/>
    <mergeCell ref="U103:U106"/>
    <mergeCell ref="G103:G106"/>
    <mergeCell ref="H103:H106"/>
    <mergeCell ref="I103:I106"/>
    <mergeCell ref="J103:J106"/>
    <mergeCell ref="K103:K106"/>
    <mergeCell ref="O103:O106"/>
    <mergeCell ref="W99:W102"/>
    <mergeCell ref="X99:X102"/>
    <mergeCell ref="Y99:Y102"/>
    <mergeCell ref="Z99:Z102"/>
    <mergeCell ref="AA99:AA102"/>
    <mergeCell ref="B103:B106"/>
    <mergeCell ref="C103:C106"/>
    <mergeCell ref="D103:D106"/>
    <mergeCell ref="E103:E106"/>
    <mergeCell ref="F103:F106"/>
    <mergeCell ref="Q99:Q102"/>
    <mergeCell ref="R99:R102"/>
    <mergeCell ref="S99:S102"/>
    <mergeCell ref="T99:T102"/>
    <mergeCell ref="U99:U102"/>
    <mergeCell ref="V99:V102"/>
    <mergeCell ref="H99:H102"/>
    <mergeCell ref="I99:I102"/>
    <mergeCell ref="J99:J102"/>
    <mergeCell ref="K99:K102"/>
    <mergeCell ref="O99:O102"/>
    <mergeCell ref="P99:P102"/>
    <mergeCell ref="B99:B102"/>
    <mergeCell ref="C99:C102"/>
    <mergeCell ref="D99:D102"/>
    <mergeCell ref="E99:E102"/>
    <mergeCell ref="F99:F102"/>
    <mergeCell ref="G99:G102"/>
    <mergeCell ref="V95:V98"/>
    <mergeCell ref="W95:W98"/>
    <mergeCell ref="X95:X98"/>
    <mergeCell ref="Y95:Y98"/>
    <mergeCell ref="Z95:Z98"/>
    <mergeCell ref="AA95:AA98"/>
    <mergeCell ref="P95:P98"/>
    <mergeCell ref="Q95:Q98"/>
    <mergeCell ref="R95:R98"/>
    <mergeCell ref="S95:S98"/>
    <mergeCell ref="T95:T98"/>
    <mergeCell ref="U95:U98"/>
    <mergeCell ref="G95:G98"/>
    <mergeCell ref="H95:H98"/>
    <mergeCell ref="I95:I98"/>
    <mergeCell ref="J95:J98"/>
    <mergeCell ref="K95:K98"/>
    <mergeCell ref="O95:O98"/>
    <mergeCell ref="W91:W94"/>
    <mergeCell ref="X91:X94"/>
    <mergeCell ref="Y91:Y94"/>
    <mergeCell ref="Z91:Z94"/>
    <mergeCell ref="AA91:AA94"/>
    <mergeCell ref="B95:B98"/>
    <mergeCell ref="C95:C98"/>
    <mergeCell ref="D95:D98"/>
    <mergeCell ref="E95:E98"/>
    <mergeCell ref="F95:F98"/>
    <mergeCell ref="Q91:Q94"/>
    <mergeCell ref="R91:R94"/>
    <mergeCell ref="S91:S94"/>
    <mergeCell ref="T91:T94"/>
    <mergeCell ref="U91:U94"/>
    <mergeCell ref="V91:V94"/>
    <mergeCell ref="H91:H94"/>
    <mergeCell ref="I91:I94"/>
    <mergeCell ref="J91:J94"/>
    <mergeCell ref="K91:K94"/>
    <mergeCell ref="O91:O94"/>
    <mergeCell ref="P91:P94"/>
    <mergeCell ref="X87:X90"/>
    <mergeCell ref="Y87:Y90"/>
    <mergeCell ref="Z87:Z90"/>
    <mergeCell ref="AA87:AA90"/>
    <mergeCell ref="B91:B94"/>
    <mergeCell ref="C91:C94"/>
    <mergeCell ref="D91:D94"/>
    <mergeCell ref="E91:E94"/>
    <mergeCell ref="F91:F94"/>
    <mergeCell ref="G91:G94"/>
    <mergeCell ref="R87:R90"/>
    <mergeCell ref="S87:S90"/>
    <mergeCell ref="T87:T90"/>
    <mergeCell ref="U87:U90"/>
    <mergeCell ref="V87:V90"/>
    <mergeCell ref="W87:W90"/>
    <mergeCell ref="I87:I90"/>
    <mergeCell ref="J87:J90"/>
    <mergeCell ref="K87:K90"/>
    <mergeCell ref="O87:O90"/>
    <mergeCell ref="P87:P90"/>
    <mergeCell ref="Q87:Q90"/>
    <mergeCell ref="Y83:Y86"/>
    <mergeCell ref="Z83:Z86"/>
    <mergeCell ref="AA83:AA86"/>
    <mergeCell ref="B87:B90"/>
    <mergeCell ref="C87:C90"/>
    <mergeCell ref="D87:D90"/>
    <mergeCell ref="E87:E90"/>
    <mergeCell ref="F87:F90"/>
    <mergeCell ref="G87:G90"/>
    <mergeCell ref="H87:H90"/>
    <mergeCell ref="S83:S86"/>
    <mergeCell ref="T83:T86"/>
    <mergeCell ref="U83:U86"/>
    <mergeCell ref="V83:V86"/>
    <mergeCell ref="W83:W86"/>
    <mergeCell ref="X83:X86"/>
    <mergeCell ref="J83:J86"/>
    <mergeCell ref="K83:K86"/>
    <mergeCell ref="O83:O86"/>
    <mergeCell ref="P83:P86"/>
    <mergeCell ref="Q83:Q86"/>
    <mergeCell ref="R83:R86"/>
    <mergeCell ref="Z79:Z82"/>
    <mergeCell ref="AA79:AA82"/>
    <mergeCell ref="B83:B86"/>
    <mergeCell ref="C83:C86"/>
    <mergeCell ref="D83:D86"/>
    <mergeCell ref="E83:E86"/>
    <mergeCell ref="F83:F86"/>
    <mergeCell ref="G83:G86"/>
    <mergeCell ref="H83:H86"/>
    <mergeCell ref="I83:I86"/>
    <mergeCell ref="T79:T82"/>
    <mergeCell ref="U79:U82"/>
    <mergeCell ref="V79:V82"/>
    <mergeCell ref="W79:W82"/>
    <mergeCell ref="X79:X82"/>
    <mergeCell ref="Y79:Y82"/>
    <mergeCell ref="K79:K82"/>
    <mergeCell ref="O79:O82"/>
    <mergeCell ref="P79:P82"/>
    <mergeCell ref="Q79:Q82"/>
    <mergeCell ref="R79:R82"/>
    <mergeCell ref="S79:S82"/>
    <mergeCell ref="Y75:Y78"/>
    <mergeCell ref="Z75:Z78"/>
    <mergeCell ref="AA75:AA78"/>
    <mergeCell ref="D79:D82"/>
    <mergeCell ref="E79:E82"/>
    <mergeCell ref="F79:F82"/>
    <mergeCell ref="G79:G82"/>
    <mergeCell ref="H79:H82"/>
    <mergeCell ref="I79:I82"/>
    <mergeCell ref="J79:J82"/>
    <mergeCell ref="S75:S78"/>
    <mergeCell ref="T75:T78"/>
    <mergeCell ref="U75:U78"/>
    <mergeCell ref="V75:V78"/>
    <mergeCell ref="W75:W78"/>
    <mergeCell ref="X75:X78"/>
    <mergeCell ref="J75:J78"/>
    <mergeCell ref="K75:K78"/>
    <mergeCell ref="O75:O78"/>
    <mergeCell ref="P75:P78"/>
    <mergeCell ref="Q75:Q78"/>
    <mergeCell ref="R75:R78"/>
    <mergeCell ref="X71:X74"/>
    <mergeCell ref="Y71:Y74"/>
    <mergeCell ref="Z71:Z74"/>
    <mergeCell ref="AA71:AA74"/>
    <mergeCell ref="D75:D78"/>
    <mergeCell ref="E75:E78"/>
    <mergeCell ref="F75:F78"/>
    <mergeCell ref="G75:G78"/>
    <mergeCell ref="H75:H78"/>
    <mergeCell ref="I75:I78"/>
    <mergeCell ref="R71:R74"/>
    <mergeCell ref="S71:S74"/>
    <mergeCell ref="T71:T74"/>
    <mergeCell ref="U71:U74"/>
    <mergeCell ref="V71:V74"/>
    <mergeCell ref="W71:W74"/>
    <mergeCell ref="I71:I74"/>
    <mergeCell ref="J71:J74"/>
    <mergeCell ref="K71:K74"/>
    <mergeCell ref="O71:O74"/>
    <mergeCell ref="P71:P74"/>
    <mergeCell ref="Q71:Q74"/>
    <mergeCell ref="X67:X70"/>
    <mergeCell ref="Y67:Y70"/>
    <mergeCell ref="Z67:Z70"/>
    <mergeCell ref="AA67:AA70"/>
    <mergeCell ref="B71:B82"/>
    <mergeCell ref="D71:D74"/>
    <mergeCell ref="E71:E74"/>
    <mergeCell ref="F71:F74"/>
    <mergeCell ref="G71:G74"/>
    <mergeCell ref="H71:H74"/>
    <mergeCell ref="R67:R70"/>
    <mergeCell ref="S67:S70"/>
    <mergeCell ref="T67:T70"/>
    <mergeCell ref="U67:U70"/>
    <mergeCell ref="V67:V70"/>
    <mergeCell ref="W67:W70"/>
    <mergeCell ref="I67:I70"/>
    <mergeCell ref="J67:J70"/>
    <mergeCell ref="K67:K70"/>
    <mergeCell ref="O67:O70"/>
    <mergeCell ref="P67:P70"/>
    <mergeCell ref="Q67:Q70"/>
    <mergeCell ref="B67:B70"/>
    <mergeCell ref="D67:D70"/>
    <mergeCell ref="E67:E70"/>
    <mergeCell ref="F67:F70"/>
    <mergeCell ref="G67:G70"/>
    <mergeCell ref="H67:H70"/>
    <mergeCell ref="V64:V66"/>
    <mergeCell ref="W64:W66"/>
    <mergeCell ref="X64:X66"/>
    <mergeCell ref="Y64:Y66"/>
    <mergeCell ref="Z64:Z66"/>
    <mergeCell ref="AA64:AA66"/>
    <mergeCell ref="P64:P66"/>
    <mergeCell ref="Q64:Q66"/>
    <mergeCell ref="R64:R66"/>
    <mergeCell ref="S64:S66"/>
    <mergeCell ref="T64:T66"/>
    <mergeCell ref="U64:U66"/>
    <mergeCell ref="AA60:AA63"/>
    <mergeCell ref="D64:D66"/>
    <mergeCell ref="E64:E66"/>
    <mergeCell ref="F64:F66"/>
    <mergeCell ref="G64:G66"/>
    <mergeCell ref="H64:H66"/>
    <mergeCell ref="I64:I66"/>
    <mergeCell ref="J64:J66"/>
    <mergeCell ref="K64:K66"/>
    <mergeCell ref="O64:O66"/>
    <mergeCell ref="U60:U63"/>
    <mergeCell ref="V60:V63"/>
    <mergeCell ref="W60:W63"/>
    <mergeCell ref="X60:X63"/>
    <mergeCell ref="Y60:Y63"/>
    <mergeCell ref="Z60:Z63"/>
    <mergeCell ref="O60:O63"/>
    <mergeCell ref="P60:P63"/>
    <mergeCell ref="Q60:Q63"/>
    <mergeCell ref="R60:R63"/>
    <mergeCell ref="S60:S63"/>
    <mergeCell ref="T60:T63"/>
    <mergeCell ref="AA56:AA59"/>
    <mergeCell ref="B60:B66"/>
    <mergeCell ref="D60:D63"/>
    <mergeCell ref="E60:E63"/>
    <mergeCell ref="F60:F63"/>
    <mergeCell ref="G60:G63"/>
    <mergeCell ref="H60:H63"/>
    <mergeCell ref="I60:I63"/>
    <mergeCell ref="J60:J63"/>
    <mergeCell ref="K60:K63"/>
    <mergeCell ref="U56:U59"/>
    <mergeCell ref="V56:V59"/>
    <mergeCell ref="W56:W59"/>
    <mergeCell ref="X56:X59"/>
    <mergeCell ref="Y56:Y59"/>
    <mergeCell ref="Z56:Z59"/>
    <mergeCell ref="O56:O59"/>
    <mergeCell ref="P56:P59"/>
    <mergeCell ref="Q56:Q59"/>
    <mergeCell ref="R56:R59"/>
    <mergeCell ref="S56:S59"/>
    <mergeCell ref="T56:T59"/>
    <mergeCell ref="Z52:Z55"/>
    <mergeCell ref="AA52:AA55"/>
    <mergeCell ref="D56:D59"/>
    <mergeCell ref="E56:E59"/>
    <mergeCell ref="F56:F59"/>
    <mergeCell ref="G56:G59"/>
    <mergeCell ref="H56:H59"/>
    <mergeCell ref="I56:I59"/>
    <mergeCell ref="J56:J59"/>
    <mergeCell ref="K56:K59"/>
    <mergeCell ref="T52:T55"/>
    <mergeCell ref="U52:U55"/>
    <mergeCell ref="V52:V55"/>
    <mergeCell ref="W52:W55"/>
    <mergeCell ref="X52:X55"/>
    <mergeCell ref="Y52:Y55"/>
    <mergeCell ref="K52:K55"/>
    <mergeCell ref="O52:O55"/>
    <mergeCell ref="P52:P55"/>
    <mergeCell ref="Q52:Q55"/>
    <mergeCell ref="R52:R55"/>
    <mergeCell ref="S52:S55"/>
    <mergeCell ref="Z49:Z51"/>
    <mergeCell ref="AA49:AA51"/>
    <mergeCell ref="B52:B59"/>
    <mergeCell ref="D52:D55"/>
    <mergeCell ref="E52:E55"/>
    <mergeCell ref="F52:F55"/>
    <mergeCell ref="G52:G55"/>
    <mergeCell ref="H52:H55"/>
    <mergeCell ref="I52:I55"/>
    <mergeCell ref="J52:J55"/>
    <mergeCell ref="T49:T51"/>
    <mergeCell ref="U49:U51"/>
    <mergeCell ref="V49:V51"/>
    <mergeCell ref="W49:W51"/>
    <mergeCell ref="X49:X51"/>
    <mergeCell ref="Y49:Y51"/>
    <mergeCell ref="K49:K51"/>
    <mergeCell ref="O49:O51"/>
    <mergeCell ref="P49:P51"/>
    <mergeCell ref="Q49:Q51"/>
    <mergeCell ref="R49:R51"/>
    <mergeCell ref="S49:S51"/>
    <mergeCell ref="Y46:Y48"/>
    <mergeCell ref="Z46:Z48"/>
    <mergeCell ref="AA46:AA48"/>
    <mergeCell ref="D49:D51"/>
    <mergeCell ref="E49:E51"/>
    <mergeCell ref="F49:F51"/>
    <mergeCell ref="G49:G51"/>
    <mergeCell ref="H49:H51"/>
    <mergeCell ref="I49:I51"/>
    <mergeCell ref="J49:J51"/>
    <mergeCell ref="S46:S48"/>
    <mergeCell ref="T46:T48"/>
    <mergeCell ref="U46:U48"/>
    <mergeCell ref="V46:V48"/>
    <mergeCell ref="W46:W48"/>
    <mergeCell ref="X46:X48"/>
    <mergeCell ref="J46:J48"/>
    <mergeCell ref="K46:K48"/>
    <mergeCell ref="O46:O48"/>
    <mergeCell ref="P46:P48"/>
    <mergeCell ref="Q46:Q48"/>
    <mergeCell ref="R46:R48"/>
    <mergeCell ref="Y43:Y45"/>
    <mergeCell ref="Z43:Z45"/>
    <mergeCell ref="AA43:AA45"/>
    <mergeCell ref="B46:B51"/>
    <mergeCell ref="D46:D48"/>
    <mergeCell ref="E46:E48"/>
    <mergeCell ref="F46:F48"/>
    <mergeCell ref="G46:G48"/>
    <mergeCell ref="H46:H48"/>
    <mergeCell ref="I46:I48"/>
    <mergeCell ref="S43:S45"/>
    <mergeCell ref="T43:T45"/>
    <mergeCell ref="U43:U45"/>
    <mergeCell ref="V43:V45"/>
    <mergeCell ref="W43:W45"/>
    <mergeCell ref="X43:X45"/>
    <mergeCell ref="J43:J45"/>
    <mergeCell ref="K43:K45"/>
    <mergeCell ref="O43:O45"/>
    <mergeCell ref="P43:P45"/>
    <mergeCell ref="Q43:Q45"/>
    <mergeCell ref="R43:R45"/>
    <mergeCell ref="X40:X42"/>
    <mergeCell ref="Y40:Y42"/>
    <mergeCell ref="Z40:Z42"/>
    <mergeCell ref="AA40:AA42"/>
    <mergeCell ref="D43:D45"/>
    <mergeCell ref="E43:E45"/>
    <mergeCell ref="F43:F45"/>
    <mergeCell ref="G43:G45"/>
    <mergeCell ref="H43:H45"/>
    <mergeCell ref="I43:I45"/>
    <mergeCell ref="R40:R42"/>
    <mergeCell ref="S40:S42"/>
    <mergeCell ref="T40:T42"/>
    <mergeCell ref="U40:U42"/>
    <mergeCell ref="V40:V42"/>
    <mergeCell ref="W40:W42"/>
    <mergeCell ref="I40:I42"/>
    <mergeCell ref="J40:J42"/>
    <mergeCell ref="K40:K42"/>
    <mergeCell ref="O40:O42"/>
    <mergeCell ref="P40:P42"/>
    <mergeCell ref="Q40:Q42"/>
    <mergeCell ref="X36:X39"/>
    <mergeCell ref="Y36:Y39"/>
    <mergeCell ref="Z36:Z39"/>
    <mergeCell ref="AA36:AA39"/>
    <mergeCell ref="B40:B45"/>
    <mergeCell ref="D40:D42"/>
    <mergeCell ref="E40:E42"/>
    <mergeCell ref="F40:F42"/>
    <mergeCell ref="G40:G42"/>
    <mergeCell ref="H40:H42"/>
    <mergeCell ref="R36:R39"/>
    <mergeCell ref="S36:S39"/>
    <mergeCell ref="T36:T39"/>
    <mergeCell ref="U36:U39"/>
    <mergeCell ref="V36:V39"/>
    <mergeCell ref="W36:W39"/>
    <mergeCell ref="I36:I39"/>
    <mergeCell ref="J36:J39"/>
    <mergeCell ref="K36:K39"/>
    <mergeCell ref="O36:O39"/>
    <mergeCell ref="P36:P39"/>
    <mergeCell ref="Q36:Q39"/>
    <mergeCell ref="B36:B39"/>
    <mergeCell ref="D36:D39"/>
    <mergeCell ref="E36:E39"/>
    <mergeCell ref="F36:F39"/>
    <mergeCell ref="G36:G39"/>
    <mergeCell ref="H36:H39"/>
    <mergeCell ref="V32:V35"/>
    <mergeCell ref="W32:W35"/>
    <mergeCell ref="X32:X35"/>
    <mergeCell ref="Y32:Y35"/>
    <mergeCell ref="Z32:Z35"/>
    <mergeCell ref="AA32:AA35"/>
    <mergeCell ref="P32:P35"/>
    <mergeCell ref="Q32:Q35"/>
    <mergeCell ref="R32:R35"/>
    <mergeCell ref="S32:S35"/>
    <mergeCell ref="T32:T35"/>
    <mergeCell ref="U32:U35"/>
    <mergeCell ref="Z27:Z28"/>
    <mergeCell ref="AA27:AA28"/>
    <mergeCell ref="E32:E35"/>
    <mergeCell ref="F32:F35"/>
    <mergeCell ref="G32:G35"/>
    <mergeCell ref="H32:H35"/>
    <mergeCell ref="I32:I35"/>
    <mergeCell ref="J32:J35"/>
    <mergeCell ref="K32:K35"/>
    <mergeCell ref="O32:O35"/>
    <mergeCell ref="T27:T28"/>
    <mergeCell ref="U27:U28"/>
    <mergeCell ref="V27:V28"/>
    <mergeCell ref="W27:W28"/>
    <mergeCell ref="X27:X28"/>
    <mergeCell ref="Y27:Y28"/>
    <mergeCell ref="K27:K28"/>
    <mergeCell ref="O27:O28"/>
    <mergeCell ref="P27:P28"/>
    <mergeCell ref="Q27:Q28"/>
    <mergeCell ref="R27:R28"/>
    <mergeCell ref="S27:S28"/>
    <mergeCell ref="Y24:Y26"/>
    <mergeCell ref="Z24:Z26"/>
    <mergeCell ref="AA24:AA26"/>
    <mergeCell ref="D27:D28"/>
    <mergeCell ref="E27:E28"/>
    <mergeCell ref="F27:F28"/>
    <mergeCell ref="G27:G28"/>
    <mergeCell ref="H27:H28"/>
    <mergeCell ref="I27:I28"/>
    <mergeCell ref="J27:J28"/>
    <mergeCell ref="S24:S26"/>
    <mergeCell ref="T24:T26"/>
    <mergeCell ref="U24:U26"/>
    <mergeCell ref="V24:V26"/>
    <mergeCell ref="W24:W26"/>
    <mergeCell ref="X24:X26"/>
    <mergeCell ref="J24:J26"/>
    <mergeCell ref="K24:K26"/>
    <mergeCell ref="O24:O26"/>
    <mergeCell ref="P24:P26"/>
    <mergeCell ref="Q24:Q26"/>
    <mergeCell ref="R24:R26"/>
    <mergeCell ref="D24:D26"/>
    <mergeCell ref="E24:E26"/>
    <mergeCell ref="F24:F26"/>
    <mergeCell ref="G24:G26"/>
    <mergeCell ref="H24:H26"/>
    <mergeCell ref="I24:I26"/>
    <mergeCell ref="V20:V23"/>
    <mergeCell ref="W20:W23"/>
    <mergeCell ref="X20:X23"/>
    <mergeCell ref="Y20:Y23"/>
    <mergeCell ref="Z20:Z23"/>
    <mergeCell ref="AA20:AA23"/>
    <mergeCell ref="P20:P23"/>
    <mergeCell ref="Q20:Q23"/>
    <mergeCell ref="R20:R23"/>
    <mergeCell ref="S20:S23"/>
    <mergeCell ref="T20:T23"/>
    <mergeCell ref="U20:U23"/>
    <mergeCell ref="AA17:AA19"/>
    <mergeCell ref="D20:D23"/>
    <mergeCell ref="E20:E23"/>
    <mergeCell ref="F20:F23"/>
    <mergeCell ref="G20:G23"/>
    <mergeCell ref="H20:H23"/>
    <mergeCell ref="I20:I23"/>
    <mergeCell ref="J20:J23"/>
    <mergeCell ref="K20:K23"/>
    <mergeCell ref="O20:O23"/>
    <mergeCell ref="U17:U19"/>
    <mergeCell ref="V17:V19"/>
    <mergeCell ref="W17:W19"/>
    <mergeCell ref="X17:X19"/>
    <mergeCell ref="Y17:Y19"/>
    <mergeCell ref="Z17:Z19"/>
    <mergeCell ref="O17:O19"/>
    <mergeCell ref="P17:P19"/>
    <mergeCell ref="Q17:Q19"/>
    <mergeCell ref="R17:R19"/>
    <mergeCell ref="S17:S19"/>
    <mergeCell ref="T17:T19"/>
    <mergeCell ref="AA13:AA16"/>
    <mergeCell ref="B17:B28"/>
    <mergeCell ref="D17:D19"/>
    <mergeCell ref="E17:E19"/>
    <mergeCell ref="F17:F19"/>
    <mergeCell ref="G17:G19"/>
    <mergeCell ref="H17:H19"/>
    <mergeCell ref="I17:I19"/>
    <mergeCell ref="J17:J19"/>
    <mergeCell ref="K17:K19"/>
    <mergeCell ref="U13:U16"/>
    <mergeCell ref="V13:V16"/>
    <mergeCell ref="W13:W16"/>
    <mergeCell ref="X13:X16"/>
    <mergeCell ref="Y13:Y16"/>
    <mergeCell ref="Z13:Z16"/>
    <mergeCell ref="O13:O16"/>
    <mergeCell ref="P13:P16"/>
    <mergeCell ref="Q13:Q16"/>
    <mergeCell ref="R13:R16"/>
    <mergeCell ref="S13:S16"/>
    <mergeCell ref="T13:T16"/>
    <mergeCell ref="U9:U12"/>
    <mergeCell ref="B13:B16"/>
    <mergeCell ref="D13:D16"/>
    <mergeCell ref="E13:E16"/>
    <mergeCell ref="F13:F16"/>
    <mergeCell ref="G13:G16"/>
    <mergeCell ref="H13:H16"/>
    <mergeCell ref="I13:I16"/>
    <mergeCell ref="J13:J16"/>
    <mergeCell ref="K13:K16"/>
    <mergeCell ref="O11:P11"/>
    <mergeCell ref="Q11:R11"/>
    <mergeCell ref="S11:T12"/>
    <mergeCell ref="F12:G12"/>
    <mergeCell ref="H12:I12"/>
    <mergeCell ref="J12:K12"/>
    <mergeCell ref="V9:V12"/>
    <mergeCell ref="W9:W12"/>
    <mergeCell ref="X9:X12"/>
    <mergeCell ref="Y9:Y12"/>
    <mergeCell ref="Z9:Z12"/>
    <mergeCell ref="O8:T8"/>
    <mergeCell ref="U8:X8"/>
    <mergeCell ref="Y8:AA8"/>
    <mergeCell ref="O9:T10"/>
    <mergeCell ref="AA9:AA12"/>
    <mergeCell ref="B9:B12"/>
    <mergeCell ref="C9:C12"/>
    <mergeCell ref="D9:D12"/>
    <mergeCell ref="E9:E12"/>
    <mergeCell ref="F9:K9"/>
    <mergeCell ref="L9:N9"/>
    <mergeCell ref="F10:K11"/>
    <mergeCell ref="L10:N11"/>
    <mergeCell ref="Y1:AA1"/>
    <mergeCell ref="Y2:AA2"/>
    <mergeCell ref="Z3:AA3"/>
    <mergeCell ref="B4:C4"/>
    <mergeCell ref="Z4:AA4"/>
    <mergeCell ref="B6:AA6"/>
    <mergeCell ref="C29:C31"/>
    <mergeCell ref="D29:D31"/>
    <mergeCell ref="E29:E31"/>
    <mergeCell ref="F29:F31"/>
    <mergeCell ref="G29:G31"/>
    <mergeCell ref="B1:C3"/>
    <mergeCell ref="D1:X4"/>
    <mergeCell ref="B7:E8"/>
    <mergeCell ref="F7:AA7"/>
    <mergeCell ref="F8:N8"/>
    <mergeCell ref="B29:B35"/>
    <mergeCell ref="D32:D35"/>
    <mergeCell ref="Q29:Q31"/>
    <mergeCell ref="R29:R31"/>
    <mergeCell ref="S29:S31"/>
    <mergeCell ref="T29:T31"/>
    <mergeCell ref="H29:H31"/>
    <mergeCell ref="I29:I31"/>
    <mergeCell ref="J29:J31"/>
    <mergeCell ref="K29:K31"/>
    <mergeCell ref="C34:C35"/>
    <mergeCell ref="W29:W31"/>
    <mergeCell ref="X29:X31"/>
    <mergeCell ref="Y29:Y31"/>
    <mergeCell ref="Z29:Z31"/>
    <mergeCell ref="AA29:AA31"/>
    <mergeCell ref="U29:U31"/>
    <mergeCell ref="V29:V31"/>
    <mergeCell ref="O29:O31"/>
    <mergeCell ref="P29:P31"/>
  </mergeCells>
  <conditionalFormatting sqref="T87 K87">
    <cfRule type="containsText" priority="249" dxfId="3" operator="containsText" text="ALTA">
      <formula>NOT(ISERROR(SEARCH("ALTA",K87)))</formula>
    </cfRule>
    <cfRule type="containsText" priority="250" dxfId="164" operator="containsText" text="Zona de riesgo Moderada">
      <formula>NOT(ISERROR(SEARCH("Zona de riesgo Moderada",K87)))</formula>
    </cfRule>
    <cfRule type="containsText" priority="251" dxfId="163" operator="containsText" text="Zona de riesgo Baja">
      <formula>NOT(ISERROR(SEARCH("Zona de riesgo Baja",K87)))</formula>
    </cfRule>
    <cfRule type="containsText" priority="252" dxfId="1" operator="containsText" text="Zona de riesgo Extrema">
      <formula>NOT(ISERROR(SEARCH("Zona de riesgo Extrema",K87)))</formula>
    </cfRule>
    <cfRule type="containsText" priority="253" dxfId="1" operator="containsText" text="Zona de Riesgo Extremo">
      <formula>NOT(ISERROR(SEARCH("Zona de Riesgo Extremo",K87)))</formula>
    </cfRule>
  </conditionalFormatting>
  <conditionalFormatting sqref="T87 K87">
    <cfRule type="containsText" priority="245" dxfId="3" operator="containsText" text="ALTA">
      <formula>NOT(ISERROR(SEARCH("ALTA",K87)))</formula>
    </cfRule>
    <cfRule type="containsText" priority="246" dxfId="2" operator="containsText" text="MODERADA">
      <formula>NOT(ISERROR(SEARCH("MODERADA",K87)))</formula>
    </cfRule>
    <cfRule type="containsText" priority="247" dxfId="1" operator="containsText" text="EXTREMA">
      <formula>NOT(ISERROR(SEARCH("EXTREMA",K87)))</formula>
    </cfRule>
    <cfRule type="containsText" priority="248" dxfId="0" operator="containsText" text="BAJA">
      <formula>NOT(ISERROR(SEARCH("BAJA",K87)))</formula>
    </cfRule>
  </conditionalFormatting>
  <conditionalFormatting sqref="T83 K83">
    <cfRule type="containsText" priority="258" dxfId="3" operator="containsText" text="ALTA">
      <formula>NOT(ISERROR(SEARCH("ALTA",K83)))</formula>
    </cfRule>
    <cfRule type="containsText" priority="259" dxfId="164" operator="containsText" text="Zona de riesgo Moderada">
      <formula>NOT(ISERROR(SEARCH("Zona de riesgo Moderada",K83)))</formula>
    </cfRule>
    <cfRule type="containsText" priority="260" dxfId="163" operator="containsText" text="Zona de riesgo Baja">
      <formula>NOT(ISERROR(SEARCH("Zona de riesgo Baja",K83)))</formula>
    </cfRule>
    <cfRule type="containsText" priority="261" dxfId="1" operator="containsText" text="Zona de riesgo Extrema">
      <formula>NOT(ISERROR(SEARCH("Zona de riesgo Extrema",K83)))</formula>
    </cfRule>
    <cfRule type="containsText" priority="262" dxfId="1" operator="containsText" text="Zona de Riesgo Extremo">
      <formula>NOT(ISERROR(SEARCH("Zona de Riesgo Extremo",K83)))</formula>
    </cfRule>
  </conditionalFormatting>
  <conditionalFormatting sqref="T83 K83">
    <cfRule type="containsText" priority="254" dxfId="3" operator="containsText" text="ALTA">
      <formula>NOT(ISERROR(SEARCH("ALTA",K83)))</formula>
    </cfRule>
    <cfRule type="containsText" priority="255" dxfId="2" operator="containsText" text="MODERADA">
      <formula>NOT(ISERROR(SEARCH("MODERADA",K83)))</formula>
    </cfRule>
    <cfRule type="containsText" priority="256" dxfId="1" operator="containsText" text="EXTREMA">
      <formula>NOT(ISERROR(SEARCH("EXTREMA",K83)))</formula>
    </cfRule>
    <cfRule type="containsText" priority="257" dxfId="0" operator="containsText" text="BAJA">
      <formula>NOT(ISERROR(SEARCH("BAJA",K83)))</formula>
    </cfRule>
  </conditionalFormatting>
  <conditionalFormatting sqref="T91 K91">
    <cfRule type="containsText" priority="240" dxfId="3" operator="containsText" text="ALTA">
      <formula>NOT(ISERROR(SEARCH("ALTA",K91)))</formula>
    </cfRule>
    <cfRule type="containsText" priority="241" dxfId="164" operator="containsText" text="Zona de riesgo Moderada">
      <formula>NOT(ISERROR(SEARCH("Zona de riesgo Moderada",K91)))</formula>
    </cfRule>
    <cfRule type="containsText" priority="242" dxfId="163" operator="containsText" text="Zona de riesgo Baja">
      <formula>NOT(ISERROR(SEARCH("Zona de riesgo Baja",K91)))</formula>
    </cfRule>
    <cfRule type="containsText" priority="243" dxfId="1" operator="containsText" text="Zona de riesgo Extrema">
      <formula>NOT(ISERROR(SEARCH("Zona de riesgo Extrema",K91)))</formula>
    </cfRule>
    <cfRule type="containsText" priority="244" dxfId="1" operator="containsText" text="Zona de Riesgo Extremo">
      <formula>NOT(ISERROR(SEARCH("Zona de Riesgo Extremo",K91)))</formula>
    </cfRule>
  </conditionalFormatting>
  <conditionalFormatting sqref="T91 K91">
    <cfRule type="containsText" priority="236" dxfId="3" operator="containsText" text="ALTA">
      <formula>NOT(ISERROR(SEARCH("ALTA",K91)))</formula>
    </cfRule>
    <cfRule type="containsText" priority="237" dxfId="2" operator="containsText" text="MODERADA">
      <formula>NOT(ISERROR(SEARCH("MODERADA",K91)))</formula>
    </cfRule>
    <cfRule type="containsText" priority="238" dxfId="1" operator="containsText" text="EXTREMA">
      <formula>NOT(ISERROR(SEARCH("EXTREMA",K91)))</formula>
    </cfRule>
    <cfRule type="containsText" priority="239" dxfId="0" operator="containsText" text="BAJA">
      <formula>NOT(ISERROR(SEARCH("BAJA",K91)))</formula>
    </cfRule>
  </conditionalFormatting>
  <conditionalFormatting sqref="T95 K95">
    <cfRule type="containsText" priority="231" dxfId="3" operator="containsText" text="ALTA">
      <formula>NOT(ISERROR(SEARCH("ALTA",K95)))</formula>
    </cfRule>
    <cfRule type="containsText" priority="232" dxfId="164" operator="containsText" text="Zona de riesgo Moderada">
      <formula>NOT(ISERROR(SEARCH("Zona de riesgo Moderada",K95)))</formula>
    </cfRule>
    <cfRule type="containsText" priority="233" dxfId="163" operator="containsText" text="Zona de riesgo Baja">
      <formula>NOT(ISERROR(SEARCH("Zona de riesgo Baja",K95)))</formula>
    </cfRule>
    <cfRule type="containsText" priority="234" dxfId="1" operator="containsText" text="Zona de riesgo Extrema">
      <formula>NOT(ISERROR(SEARCH("Zona de riesgo Extrema",K95)))</formula>
    </cfRule>
    <cfRule type="containsText" priority="235" dxfId="1" operator="containsText" text="Zona de Riesgo Extremo">
      <formula>NOT(ISERROR(SEARCH("Zona de Riesgo Extremo",K95)))</formula>
    </cfRule>
  </conditionalFormatting>
  <conditionalFormatting sqref="T95 K95">
    <cfRule type="containsText" priority="227" dxfId="3" operator="containsText" text="ALTA">
      <formula>NOT(ISERROR(SEARCH("ALTA",K95)))</formula>
    </cfRule>
    <cfRule type="containsText" priority="228" dxfId="2" operator="containsText" text="MODERADA">
      <formula>NOT(ISERROR(SEARCH("MODERADA",K95)))</formula>
    </cfRule>
    <cfRule type="containsText" priority="229" dxfId="1" operator="containsText" text="EXTREMA">
      <formula>NOT(ISERROR(SEARCH("EXTREMA",K95)))</formula>
    </cfRule>
    <cfRule type="containsText" priority="230" dxfId="0" operator="containsText" text="BAJA">
      <formula>NOT(ISERROR(SEARCH("BAJA",K95)))</formula>
    </cfRule>
  </conditionalFormatting>
  <conditionalFormatting sqref="T99 K99">
    <cfRule type="containsText" priority="222" dxfId="3" operator="containsText" text="ALTA">
      <formula>NOT(ISERROR(SEARCH("ALTA",K99)))</formula>
    </cfRule>
    <cfRule type="containsText" priority="223" dxfId="164" operator="containsText" text="Zona de riesgo Moderada">
      <formula>NOT(ISERROR(SEARCH("Zona de riesgo Moderada",K99)))</formula>
    </cfRule>
    <cfRule type="containsText" priority="224" dxfId="163" operator="containsText" text="Zona de riesgo Baja">
      <formula>NOT(ISERROR(SEARCH("Zona de riesgo Baja",K99)))</formula>
    </cfRule>
    <cfRule type="containsText" priority="225" dxfId="1" operator="containsText" text="Zona de riesgo Extrema">
      <formula>NOT(ISERROR(SEARCH("Zona de riesgo Extrema",K99)))</formula>
    </cfRule>
    <cfRule type="containsText" priority="226" dxfId="1" operator="containsText" text="Zona de Riesgo Extremo">
      <formula>NOT(ISERROR(SEARCH("Zona de Riesgo Extremo",K99)))</formula>
    </cfRule>
  </conditionalFormatting>
  <conditionalFormatting sqref="T99 K99">
    <cfRule type="containsText" priority="218" dxfId="3" operator="containsText" text="ALTA">
      <formula>NOT(ISERROR(SEARCH("ALTA",K99)))</formula>
    </cfRule>
    <cfRule type="containsText" priority="219" dxfId="2" operator="containsText" text="MODERADA">
      <formula>NOT(ISERROR(SEARCH("MODERADA",K99)))</formula>
    </cfRule>
    <cfRule type="containsText" priority="220" dxfId="1" operator="containsText" text="EXTREMA">
      <formula>NOT(ISERROR(SEARCH("EXTREMA",K99)))</formula>
    </cfRule>
    <cfRule type="containsText" priority="221" dxfId="0" operator="containsText" text="BAJA">
      <formula>NOT(ISERROR(SEARCH("BAJA",K99)))</formula>
    </cfRule>
  </conditionalFormatting>
  <conditionalFormatting sqref="T103 K103">
    <cfRule type="containsText" priority="213" dxfId="3" operator="containsText" text="ALTA">
      <formula>NOT(ISERROR(SEARCH("ALTA",K103)))</formula>
    </cfRule>
    <cfRule type="containsText" priority="214" dxfId="164" operator="containsText" text="Zona de riesgo Moderada">
      <formula>NOT(ISERROR(SEARCH("Zona de riesgo Moderada",K103)))</formula>
    </cfRule>
    <cfRule type="containsText" priority="215" dxfId="163" operator="containsText" text="Zona de riesgo Baja">
      <formula>NOT(ISERROR(SEARCH("Zona de riesgo Baja",K103)))</formula>
    </cfRule>
    <cfRule type="containsText" priority="216" dxfId="1" operator="containsText" text="Zona de riesgo Extrema">
      <formula>NOT(ISERROR(SEARCH("Zona de riesgo Extrema",K103)))</formula>
    </cfRule>
    <cfRule type="containsText" priority="217" dxfId="1" operator="containsText" text="Zona de Riesgo Extremo">
      <formula>NOT(ISERROR(SEARCH("Zona de Riesgo Extremo",K103)))</formula>
    </cfRule>
  </conditionalFormatting>
  <conditionalFormatting sqref="T103 K103">
    <cfRule type="containsText" priority="209" dxfId="3" operator="containsText" text="ALTA">
      <formula>NOT(ISERROR(SEARCH("ALTA",K103)))</formula>
    </cfRule>
    <cfRule type="containsText" priority="210" dxfId="2" operator="containsText" text="MODERADA">
      <formula>NOT(ISERROR(SEARCH("MODERADA",K103)))</formula>
    </cfRule>
    <cfRule type="containsText" priority="211" dxfId="1" operator="containsText" text="EXTREMA">
      <formula>NOT(ISERROR(SEARCH("EXTREMA",K103)))</formula>
    </cfRule>
    <cfRule type="containsText" priority="212" dxfId="0" operator="containsText" text="BAJA">
      <formula>NOT(ISERROR(SEARCH("BAJA",K103)))</formula>
    </cfRule>
  </conditionalFormatting>
  <conditionalFormatting sqref="T107 K107">
    <cfRule type="containsText" priority="204" dxfId="3" operator="containsText" text="ALTA">
      <formula>NOT(ISERROR(SEARCH("ALTA",K107)))</formula>
    </cfRule>
    <cfRule type="containsText" priority="205" dxfId="164" operator="containsText" text="Zona de riesgo Moderada">
      <formula>NOT(ISERROR(SEARCH("Zona de riesgo Moderada",K107)))</formula>
    </cfRule>
    <cfRule type="containsText" priority="206" dxfId="163" operator="containsText" text="Zona de riesgo Baja">
      <formula>NOT(ISERROR(SEARCH("Zona de riesgo Baja",K107)))</formula>
    </cfRule>
    <cfRule type="containsText" priority="207" dxfId="1" operator="containsText" text="Zona de riesgo Extrema">
      <formula>NOT(ISERROR(SEARCH("Zona de riesgo Extrema",K107)))</formula>
    </cfRule>
    <cfRule type="containsText" priority="208" dxfId="1" operator="containsText" text="Zona de Riesgo Extremo">
      <formula>NOT(ISERROR(SEARCH("Zona de Riesgo Extremo",K107)))</formula>
    </cfRule>
  </conditionalFormatting>
  <conditionalFormatting sqref="T107 K107">
    <cfRule type="containsText" priority="200" dxfId="3" operator="containsText" text="ALTA">
      <formula>NOT(ISERROR(SEARCH("ALTA",K107)))</formula>
    </cfRule>
    <cfRule type="containsText" priority="201" dxfId="2" operator="containsText" text="MODERADA">
      <formula>NOT(ISERROR(SEARCH("MODERADA",K107)))</formula>
    </cfRule>
    <cfRule type="containsText" priority="202" dxfId="1" operator="containsText" text="EXTREMA">
      <formula>NOT(ISERROR(SEARCH("EXTREMA",K107)))</formula>
    </cfRule>
    <cfRule type="containsText" priority="203" dxfId="0" operator="containsText" text="BAJA">
      <formula>NOT(ISERROR(SEARCH("BAJA",K107)))</formula>
    </cfRule>
  </conditionalFormatting>
  <conditionalFormatting sqref="T111 K111">
    <cfRule type="containsText" priority="195" dxfId="3" operator="containsText" text="ALTA">
      <formula>NOT(ISERROR(SEARCH("ALTA",K111)))</formula>
    </cfRule>
    <cfRule type="containsText" priority="196" dxfId="164" operator="containsText" text="Zona de riesgo Moderada">
      <formula>NOT(ISERROR(SEARCH("Zona de riesgo Moderada",K111)))</formula>
    </cfRule>
    <cfRule type="containsText" priority="197" dxfId="163" operator="containsText" text="Zona de riesgo Baja">
      <formula>NOT(ISERROR(SEARCH("Zona de riesgo Baja",K111)))</formula>
    </cfRule>
    <cfRule type="containsText" priority="198" dxfId="1" operator="containsText" text="Zona de riesgo Extrema">
      <formula>NOT(ISERROR(SEARCH("Zona de riesgo Extrema",K111)))</formula>
    </cfRule>
    <cfRule type="containsText" priority="199" dxfId="1" operator="containsText" text="Zona de Riesgo Extremo">
      <formula>NOT(ISERROR(SEARCH("Zona de Riesgo Extremo",K111)))</formula>
    </cfRule>
  </conditionalFormatting>
  <conditionalFormatting sqref="T111 K111">
    <cfRule type="containsText" priority="191" dxfId="3" operator="containsText" text="ALTA">
      <formula>NOT(ISERROR(SEARCH("ALTA",K111)))</formula>
    </cfRule>
    <cfRule type="containsText" priority="192" dxfId="2" operator="containsText" text="MODERADA">
      <formula>NOT(ISERROR(SEARCH("MODERADA",K111)))</formula>
    </cfRule>
    <cfRule type="containsText" priority="193" dxfId="1" operator="containsText" text="EXTREMA">
      <formula>NOT(ISERROR(SEARCH("EXTREMA",K111)))</formula>
    </cfRule>
    <cfRule type="containsText" priority="194" dxfId="0" operator="containsText" text="BAJA">
      <formula>NOT(ISERROR(SEARCH("BAJA",K111)))</formula>
    </cfRule>
  </conditionalFormatting>
  <conditionalFormatting sqref="T115 K115">
    <cfRule type="containsText" priority="186" dxfId="3" operator="containsText" text="ALTA">
      <formula>NOT(ISERROR(SEARCH("ALTA",K115)))</formula>
    </cfRule>
    <cfRule type="containsText" priority="187" dxfId="164" operator="containsText" text="Zona de riesgo Moderada">
      <formula>NOT(ISERROR(SEARCH("Zona de riesgo Moderada",K115)))</formula>
    </cfRule>
    <cfRule type="containsText" priority="188" dxfId="163" operator="containsText" text="Zona de riesgo Baja">
      <formula>NOT(ISERROR(SEARCH("Zona de riesgo Baja",K115)))</formula>
    </cfRule>
    <cfRule type="containsText" priority="189" dxfId="1" operator="containsText" text="Zona de riesgo Extrema">
      <formula>NOT(ISERROR(SEARCH("Zona de riesgo Extrema",K115)))</formula>
    </cfRule>
    <cfRule type="containsText" priority="190" dxfId="1" operator="containsText" text="Zona de Riesgo Extremo">
      <formula>NOT(ISERROR(SEARCH("Zona de Riesgo Extremo",K115)))</formula>
    </cfRule>
  </conditionalFormatting>
  <conditionalFormatting sqref="T115 K115">
    <cfRule type="containsText" priority="182" dxfId="3" operator="containsText" text="ALTA">
      <formula>NOT(ISERROR(SEARCH("ALTA",K115)))</formula>
    </cfRule>
    <cfRule type="containsText" priority="183" dxfId="2" operator="containsText" text="MODERADA">
      <formula>NOT(ISERROR(SEARCH("MODERADA",K115)))</formula>
    </cfRule>
    <cfRule type="containsText" priority="184" dxfId="1" operator="containsText" text="EXTREMA">
      <formula>NOT(ISERROR(SEARCH("EXTREMA",K115)))</formula>
    </cfRule>
    <cfRule type="containsText" priority="185" dxfId="0" operator="containsText" text="BAJA">
      <formula>NOT(ISERROR(SEARCH("BAJA",K115)))</formula>
    </cfRule>
  </conditionalFormatting>
  <conditionalFormatting sqref="T119 K119">
    <cfRule type="containsText" priority="177" dxfId="3" operator="containsText" text="ALTA">
      <formula>NOT(ISERROR(SEARCH("ALTA",K119)))</formula>
    </cfRule>
    <cfRule type="containsText" priority="178" dxfId="164" operator="containsText" text="Zona de riesgo Moderada">
      <formula>NOT(ISERROR(SEARCH("Zona de riesgo Moderada",K119)))</formula>
    </cfRule>
    <cfRule type="containsText" priority="179" dxfId="163" operator="containsText" text="Zona de riesgo Baja">
      <formula>NOT(ISERROR(SEARCH("Zona de riesgo Baja",K119)))</formula>
    </cfRule>
    <cfRule type="containsText" priority="180" dxfId="1" operator="containsText" text="Zona de riesgo Extrema">
      <formula>NOT(ISERROR(SEARCH("Zona de riesgo Extrema",K119)))</formula>
    </cfRule>
    <cfRule type="containsText" priority="181" dxfId="1" operator="containsText" text="Zona de Riesgo Extremo">
      <formula>NOT(ISERROR(SEARCH("Zona de Riesgo Extremo",K119)))</formula>
    </cfRule>
  </conditionalFormatting>
  <conditionalFormatting sqref="T119 K119">
    <cfRule type="containsText" priority="173" dxfId="3" operator="containsText" text="ALTA">
      <formula>NOT(ISERROR(SEARCH("ALTA",K119)))</formula>
    </cfRule>
    <cfRule type="containsText" priority="174" dxfId="2" operator="containsText" text="MODERADA">
      <formula>NOT(ISERROR(SEARCH("MODERADA",K119)))</formula>
    </cfRule>
    <cfRule type="containsText" priority="175" dxfId="1" operator="containsText" text="EXTREMA">
      <formula>NOT(ISERROR(SEARCH("EXTREMA",K119)))</formula>
    </cfRule>
    <cfRule type="containsText" priority="176" dxfId="0" operator="containsText" text="BAJA">
      <formula>NOT(ISERROR(SEARCH("BAJA",K119)))</formula>
    </cfRule>
  </conditionalFormatting>
  <conditionalFormatting sqref="K13">
    <cfRule type="containsText" priority="170" dxfId="3" operator="containsText" text="ALTA">
      <formula>NOT(ISERROR(SEARCH("ALTA",K13)))</formula>
    </cfRule>
    <cfRule type="containsText" priority="171" dxfId="2" operator="containsText" text="MODERADA">
      <formula>NOT(ISERROR(SEARCH("MODERADA",K13)))</formula>
    </cfRule>
    <cfRule type="containsText" priority="172" dxfId="1" operator="containsText" text="EXTREMA">
      <formula>NOT(ISERROR(SEARCH("EXTREMA",K13)))</formula>
    </cfRule>
  </conditionalFormatting>
  <conditionalFormatting sqref="K13">
    <cfRule type="containsText" priority="169" dxfId="0" operator="containsText" text="BAJA">
      <formula>NOT(ISERROR(SEARCH("BAJA",K13)))</formula>
    </cfRule>
  </conditionalFormatting>
  <conditionalFormatting sqref="K20">
    <cfRule type="containsText" priority="162" dxfId="3" operator="containsText" text="ALTA">
      <formula>NOT(ISERROR(SEARCH("ALTA",K20)))</formula>
    </cfRule>
    <cfRule type="containsText" priority="163" dxfId="2" operator="containsText" text="MODERADA">
      <formula>NOT(ISERROR(SEARCH("MODERADA",K20)))</formula>
    </cfRule>
    <cfRule type="containsText" priority="164" dxfId="1" operator="containsText" text="EXTREMA">
      <formula>NOT(ISERROR(SEARCH("EXTREMA",K20)))</formula>
    </cfRule>
  </conditionalFormatting>
  <conditionalFormatting sqref="K20">
    <cfRule type="containsText" priority="161" dxfId="0" operator="containsText" text="BAJA">
      <formula>NOT(ISERROR(SEARCH("BAJA",K20)))</formula>
    </cfRule>
  </conditionalFormatting>
  <conditionalFormatting sqref="K24">
    <cfRule type="containsText" priority="158" dxfId="3" operator="containsText" text="ALTA">
      <formula>NOT(ISERROR(SEARCH("ALTA",K24)))</formula>
    </cfRule>
    <cfRule type="containsText" priority="159" dxfId="2" operator="containsText" text="MODERADA">
      <formula>NOT(ISERROR(SEARCH("MODERADA",K24)))</formula>
    </cfRule>
    <cfRule type="containsText" priority="160" dxfId="1" operator="containsText" text="EXTREMA">
      <formula>NOT(ISERROR(SEARCH("EXTREMA",K24)))</formula>
    </cfRule>
  </conditionalFormatting>
  <conditionalFormatting sqref="K24">
    <cfRule type="containsText" priority="157" dxfId="0" operator="containsText" text="BAJA">
      <formula>NOT(ISERROR(SEARCH("BAJA",K24)))</formula>
    </cfRule>
  </conditionalFormatting>
  <conditionalFormatting sqref="K27">
    <cfRule type="containsText" priority="154" dxfId="3" operator="containsText" text="ALTA">
      <formula>NOT(ISERROR(SEARCH("ALTA",K27)))</formula>
    </cfRule>
    <cfRule type="containsText" priority="155" dxfId="2" operator="containsText" text="MODERADA">
      <formula>NOT(ISERROR(SEARCH("MODERADA",K27)))</formula>
    </cfRule>
    <cfRule type="containsText" priority="156" dxfId="1" operator="containsText" text="EXTREMA">
      <formula>NOT(ISERROR(SEARCH("EXTREMA",K27)))</formula>
    </cfRule>
  </conditionalFormatting>
  <conditionalFormatting sqref="K27">
    <cfRule type="containsText" priority="153" dxfId="0" operator="containsText" text="BAJA">
      <formula>NOT(ISERROR(SEARCH("BAJA",K27)))</formula>
    </cfRule>
  </conditionalFormatting>
  <conditionalFormatting sqref="K36">
    <cfRule type="containsText" priority="150" dxfId="3" operator="containsText" text="ALTA">
      <formula>NOT(ISERROR(SEARCH("ALTA",K36)))</formula>
    </cfRule>
    <cfRule type="containsText" priority="151" dxfId="2" operator="containsText" text="MODERADA">
      <formula>NOT(ISERROR(SEARCH("MODERADA",K36)))</formula>
    </cfRule>
    <cfRule type="containsText" priority="152" dxfId="1" operator="containsText" text="EXTREMA">
      <formula>NOT(ISERROR(SEARCH("EXTREMA",K36)))</formula>
    </cfRule>
  </conditionalFormatting>
  <conditionalFormatting sqref="K36">
    <cfRule type="containsText" priority="149" dxfId="0" operator="containsText" text="BAJA">
      <formula>NOT(ISERROR(SEARCH("BAJA",K36)))</formula>
    </cfRule>
  </conditionalFormatting>
  <conditionalFormatting sqref="K40">
    <cfRule type="containsText" priority="146" dxfId="3" operator="containsText" text="ALTA">
      <formula>NOT(ISERROR(SEARCH("ALTA",K40)))</formula>
    </cfRule>
    <cfRule type="containsText" priority="147" dxfId="2" operator="containsText" text="MODERADA">
      <formula>NOT(ISERROR(SEARCH("MODERADA",K40)))</formula>
    </cfRule>
    <cfRule type="containsText" priority="148" dxfId="1" operator="containsText" text="EXTREMA">
      <formula>NOT(ISERROR(SEARCH("EXTREMA",K40)))</formula>
    </cfRule>
  </conditionalFormatting>
  <conditionalFormatting sqref="K40">
    <cfRule type="containsText" priority="145" dxfId="0" operator="containsText" text="BAJA">
      <formula>NOT(ISERROR(SEARCH("BAJA",K40)))</formula>
    </cfRule>
  </conditionalFormatting>
  <conditionalFormatting sqref="K43:K44">
    <cfRule type="containsText" priority="142" dxfId="3" operator="containsText" text="ALTA">
      <formula>NOT(ISERROR(SEARCH("ALTA",K43)))</formula>
    </cfRule>
    <cfRule type="containsText" priority="143" dxfId="2" operator="containsText" text="MODERADA">
      <formula>NOT(ISERROR(SEARCH("MODERADA",K43)))</formula>
    </cfRule>
    <cfRule type="containsText" priority="144" dxfId="1" operator="containsText" text="EXTREMA">
      <formula>NOT(ISERROR(SEARCH("EXTREMA",K43)))</formula>
    </cfRule>
  </conditionalFormatting>
  <conditionalFormatting sqref="K43:K44">
    <cfRule type="containsText" priority="141" dxfId="0" operator="containsText" text="BAJA">
      <formula>NOT(ISERROR(SEARCH("BAJA",K43)))</formula>
    </cfRule>
  </conditionalFormatting>
  <conditionalFormatting sqref="K46:K48">
    <cfRule type="containsText" priority="138" dxfId="3" operator="containsText" text="ALTA">
      <formula>NOT(ISERROR(SEARCH("ALTA",K46)))</formula>
    </cfRule>
    <cfRule type="containsText" priority="139" dxfId="2" operator="containsText" text="MODERADA">
      <formula>NOT(ISERROR(SEARCH("MODERADA",K46)))</formula>
    </cfRule>
    <cfRule type="containsText" priority="140" dxfId="1" operator="containsText" text="EXTREMA">
      <formula>NOT(ISERROR(SEARCH("EXTREMA",K46)))</formula>
    </cfRule>
  </conditionalFormatting>
  <conditionalFormatting sqref="K46:K48">
    <cfRule type="containsText" priority="137" dxfId="0" operator="containsText" text="BAJA">
      <formula>NOT(ISERROR(SEARCH("BAJA",K46)))</formula>
    </cfRule>
  </conditionalFormatting>
  <conditionalFormatting sqref="K49">
    <cfRule type="containsText" priority="134" dxfId="3" operator="containsText" text="ALTA">
      <formula>NOT(ISERROR(SEARCH("ALTA",K49)))</formula>
    </cfRule>
    <cfRule type="containsText" priority="135" dxfId="2" operator="containsText" text="MODERADA">
      <formula>NOT(ISERROR(SEARCH("MODERADA",K49)))</formula>
    </cfRule>
    <cfRule type="containsText" priority="136" dxfId="1" operator="containsText" text="EXTREMA">
      <formula>NOT(ISERROR(SEARCH("EXTREMA",K49)))</formula>
    </cfRule>
  </conditionalFormatting>
  <conditionalFormatting sqref="K49">
    <cfRule type="containsText" priority="133" dxfId="0" operator="containsText" text="BAJA">
      <formula>NOT(ISERROR(SEARCH("BAJA",K49)))</formula>
    </cfRule>
  </conditionalFormatting>
  <conditionalFormatting sqref="K52">
    <cfRule type="containsText" priority="130" dxfId="3" operator="containsText" text="ALTA">
      <formula>NOT(ISERROR(SEARCH("ALTA",K52)))</formula>
    </cfRule>
    <cfRule type="containsText" priority="131" dxfId="2" operator="containsText" text="MODERADA">
      <formula>NOT(ISERROR(SEARCH("MODERADA",K52)))</formula>
    </cfRule>
    <cfRule type="containsText" priority="132" dxfId="1" operator="containsText" text="EXTREMA">
      <formula>NOT(ISERROR(SEARCH("EXTREMA",K52)))</formula>
    </cfRule>
  </conditionalFormatting>
  <conditionalFormatting sqref="K52">
    <cfRule type="containsText" priority="129" dxfId="0" operator="containsText" text="BAJA">
      <formula>NOT(ISERROR(SEARCH("BAJA",K52)))</formula>
    </cfRule>
  </conditionalFormatting>
  <conditionalFormatting sqref="K56">
    <cfRule type="containsText" priority="126" dxfId="3" operator="containsText" text="ALTA">
      <formula>NOT(ISERROR(SEARCH("ALTA",K56)))</formula>
    </cfRule>
    <cfRule type="containsText" priority="127" dxfId="2" operator="containsText" text="MODERADA">
      <formula>NOT(ISERROR(SEARCH("MODERADA",K56)))</formula>
    </cfRule>
    <cfRule type="containsText" priority="128" dxfId="1" operator="containsText" text="EXTREMA">
      <formula>NOT(ISERROR(SEARCH("EXTREMA",K56)))</formula>
    </cfRule>
  </conditionalFormatting>
  <conditionalFormatting sqref="K56">
    <cfRule type="containsText" priority="125" dxfId="0" operator="containsText" text="BAJA">
      <formula>NOT(ISERROR(SEARCH("BAJA",K56)))</formula>
    </cfRule>
  </conditionalFormatting>
  <conditionalFormatting sqref="K60">
    <cfRule type="containsText" priority="122" dxfId="3" operator="containsText" text="ALTA">
      <formula>NOT(ISERROR(SEARCH("ALTA",K60)))</formula>
    </cfRule>
    <cfRule type="containsText" priority="123" dxfId="2" operator="containsText" text="MODERADA">
      <formula>NOT(ISERROR(SEARCH("MODERADA",K60)))</formula>
    </cfRule>
    <cfRule type="containsText" priority="124" dxfId="1" operator="containsText" text="EXTREMA">
      <formula>NOT(ISERROR(SEARCH("EXTREMA",K60)))</formula>
    </cfRule>
  </conditionalFormatting>
  <conditionalFormatting sqref="K60">
    <cfRule type="containsText" priority="121" dxfId="0" operator="containsText" text="BAJA">
      <formula>NOT(ISERROR(SEARCH("BAJA",K60)))</formula>
    </cfRule>
  </conditionalFormatting>
  <conditionalFormatting sqref="K64">
    <cfRule type="containsText" priority="118" dxfId="3" operator="containsText" text="ALTA">
      <formula>NOT(ISERROR(SEARCH("ALTA",K64)))</formula>
    </cfRule>
    <cfRule type="containsText" priority="119" dxfId="2" operator="containsText" text="MODERADA">
      <formula>NOT(ISERROR(SEARCH("MODERADA",K64)))</formula>
    </cfRule>
    <cfRule type="containsText" priority="120" dxfId="1" operator="containsText" text="EXTREMA">
      <formula>NOT(ISERROR(SEARCH("EXTREMA",K64)))</formula>
    </cfRule>
  </conditionalFormatting>
  <conditionalFormatting sqref="K64">
    <cfRule type="containsText" priority="117" dxfId="0" operator="containsText" text="BAJA">
      <formula>NOT(ISERROR(SEARCH("BAJA",K64)))</formula>
    </cfRule>
  </conditionalFormatting>
  <conditionalFormatting sqref="T67">
    <cfRule type="containsText" priority="42" dxfId="3" operator="containsText" text="ALTA">
      <formula>NOT(ISERROR(SEARCH("ALTA",T67)))</formula>
    </cfRule>
    <cfRule type="containsText" priority="43" dxfId="2" operator="containsText" text="MODERADA">
      <formula>NOT(ISERROR(SEARCH("MODERADA",T67)))</formula>
    </cfRule>
    <cfRule type="containsText" priority="44" dxfId="1" operator="containsText" text="EXTREMA">
      <formula>NOT(ISERROR(SEARCH("EXTREMA",T67)))</formula>
    </cfRule>
  </conditionalFormatting>
  <conditionalFormatting sqref="T67">
    <cfRule type="containsText" priority="41" dxfId="0" operator="containsText" text="BAJA">
      <formula>NOT(ISERROR(SEARCH("BAJA",T67)))</formula>
    </cfRule>
  </conditionalFormatting>
  <conditionalFormatting sqref="T75">
    <cfRule type="containsText" priority="38" dxfId="3" operator="containsText" text="ALTA">
      <formula>NOT(ISERROR(SEARCH("ALTA",T75)))</formula>
    </cfRule>
    <cfRule type="containsText" priority="39" dxfId="2" operator="containsText" text="MODERADA">
      <formula>NOT(ISERROR(SEARCH("MODERADA",T75)))</formula>
    </cfRule>
    <cfRule type="containsText" priority="40" dxfId="1" operator="containsText" text="EXTREMA">
      <formula>NOT(ISERROR(SEARCH("EXTREMA",T75)))</formula>
    </cfRule>
  </conditionalFormatting>
  <conditionalFormatting sqref="T75">
    <cfRule type="containsText" priority="37" dxfId="0" operator="containsText" text="BAJA">
      <formula>NOT(ISERROR(SEARCH("BAJA",T75)))</formula>
    </cfRule>
  </conditionalFormatting>
  <conditionalFormatting sqref="K71">
    <cfRule type="containsText" priority="114" dxfId="3" operator="containsText" text="ALTA">
      <formula>NOT(ISERROR(SEARCH("ALTA",K71)))</formula>
    </cfRule>
    <cfRule type="containsText" priority="115" dxfId="2" operator="containsText" text="MODERADA">
      <formula>NOT(ISERROR(SEARCH("MODERADA",K71)))</formula>
    </cfRule>
    <cfRule type="containsText" priority="116" dxfId="1" operator="containsText" text="EXTREMA">
      <formula>NOT(ISERROR(SEARCH("EXTREMA",K71)))</formula>
    </cfRule>
  </conditionalFormatting>
  <conditionalFormatting sqref="K71">
    <cfRule type="containsText" priority="113" dxfId="0" operator="containsText" text="BAJA">
      <formula>NOT(ISERROR(SEARCH("BAJA",K71)))</formula>
    </cfRule>
  </conditionalFormatting>
  <conditionalFormatting sqref="K67">
    <cfRule type="containsText" priority="110" dxfId="3" operator="containsText" text="ALTA">
      <formula>NOT(ISERROR(SEARCH("ALTA",K67)))</formula>
    </cfRule>
    <cfRule type="containsText" priority="111" dxfId="2" operator="containsText" text="MODERADA">
      <formula>NOT(ISERROR(SEARCH("MODERADA",K67)))</formula>
    </cfRule>
    <cfRule type="containsText" priority="112" dxfId="1" operator="containsText" text="EXTREMA">
      <formula>NOT(ISERROR(SEARCH("EXTREMA",K67)))</formula>
    </cfRule>
  </conditionalFormatting>
  <conditionalFormatting sqref="K67">
    <cfRule type="containsText" priority="109" dxfId="0" operator="containsText" text="BAJA">
      <formula>NOT(ISERROR(SEARCH("BAJA",K67)))</formula>
    </cfRule>
  </conditionalFormatting>
  <conditionalFormatting sqref="K75">
    <cfRule type="containsText" priority="106" dxfId="3" operator="containsText" text="ALTA">
      <formula>NOT(ISERROR(SEARCH("ALTA",K75)))</formula>
    </cfRule>
    <cfRule type="containsText" priority="107" dxfId="2" operator="containsText" text="MODERADA">
      <formula>NOT(ISERROR(SEARCH("MODERADA",K75)))</formula>
    </cfRule>
    <cfRule type="containsText" priority="108" dxfId="1" operator="containsText" text="EXTREMA">
      <formula>NOT(ISERROR(SEARCH("EXTREMA",K75)))</formula>
    </cfRule>
  </conditionalFormatting>
  <conditionalFormatting sqref="K75">
    <cfRule type="containsText" priority="105" dxfId="0" operator="containsText" text="BAJA">
      <formula>NOT(ISERROR(SEARCH("BAJA",K75)))</formula>
    </cfRule>
  </conditionalFormatting>
  <conditionalFormatting sqref="K79">
    <cfRule type="containsText" priority="102" dxfId="3" operator="containsText" text="ALTA">
      <formula>NOT(ISERROR(SEARCH("ALTA",K79)))</formula>
    </cfRule>
    <cfRule type="containsText" priority="103" dxfId="2" operator="containsText" text="MODERADA">
      <formula>NOT(ISERROR(SEARCH("MODERADA",K79)))</formula>
    </cfRule>
    <cfRule type="containsText" priority="104" dxfId="1" operator="containsText" text="EXTREMA">
      <formula>NOT(ISERROR(SEARCH("EXTREMA",K79)))</formula>
    </cfRule>
  </conditionalFormatting>
  <conditionalFormatting sqref="K79">
    <cfRule type="containsText" priority="101" dxfId="0" operator="containsText" text="BAJA">
      <formula>NOT(ISERROR(SEARCH("BAJA",K79)))</formula>
    </cfRule>
  </conditionalFormatting>
  <conditionalFormatting sqref="T13">
    <cfRule type="containsText" priority="98" dxfId="3" operator="containsText" text="ALTA">
      <formula>NOT(ISERROR(SEARCH("ALTA",T13)))</formula>
    </cfRule>
    <cfRule type="containsText" priority="99" dxfId="2" operator="containsText" text="MODERADA">
      <formula>NOT(ISERROR(SEARCH("MODERADA",T13)))</formula>
    </cfRule>
    <cfRule type="containsText" priority="100" dxfId="1" operator="containsText" text="EXTREMA">
      <formula>NOT(ISERROR(SEARCH("EXTREMA",T13)))</formula>
    </cfRule>
  </conditionalFormatting>
  <conditionalFormatting sqref="T13">
    <cfRule type="containsText" priority="97" dxfId="0" operator="containsText" text="BAJA">
      <formula>NOT(ISERROR(SEARCH("BAJA",T13)))</formula>
    </cfRule>
  </conditionalFormatting>
  <conditionalFormatting sqref="T17">
    <cfRule type="containsText" priority="94" dxfId="3" operator="containsText" text="ALTA">
      <formula>NOT(ISERROR(SEARCH("ALTA",T17)))</formula>
    </cfRule>
    <cfRule type="containsText" priority="95" dxfId="2" operator="containsText" text="MODERADA">
      <formula>NOT(ISERROR(SEARCH("MODERADA",T17)))</formula>
    </cfRule>
    <cfRule type="containsText" priority="96" dxfId="1" operator="containsText" text="EXTREMA">
      <formula>NOT(ISERROR(SEARCH("EXTREMA",T17)))</formula>
    </cfRule>
  </conditionalFormatting>
  <conditionalFormatting sqref="T17">
    <cfRule type="containsText" priority="93" dxfId="0" operator="containsText" text="BAJA">
      <formula>NOT(ISERROR(SEARCH("BAJA",T17)))</formula>
    </cfRule>
  </conditionalFormatting>
  <conditionalFormatting sqref="T20">
    <cfRule type="containsText" priority="90" dxfId="3" operator="containsText" text="ALTA">
      <formula>NOT(ISERROR(SEARCH("ALTA",T20)))</formula>
    </cfRule>
    <cfRule type="containsText" priority="91" dxfId="2" operator="containsText" text="MODERADA">
      <formula>NOT(ISERROR(SEARCH("MODERADA",T20)))</formula>
    </cfRule>
    <cfRule type="containsText" priority="92" dxfId="1" operator="containsText" text="EXTREMA">
      <formula>NOT(ISERROR(SEARCH("EXTREMA",T20)))</formula>
    </cfRule>
  </conditionalFormatting>
  <conditionalFormatting sqref="T20">
    <cfRule type="containsText" priority="89" dxfId="0" operator="containsText" text="BAJA">
      <formula>NOT(ISERROR(SEARCH("BAJA",T20)))</formula>
    </cfRule>
  </conditionalFormatting>
  <conditionalFormatting sqref="T24">
    <cfRule type="containsText" priority="86" dxfId="3" operator="containsText" text="ALTA">
      <formula>NOT(ISERROR(SEARCH("ALTA",T24)))</formula>
    </cfRule>
    <cfRule type="containsText" priority="87" dxfId="2" operator="containsText" text="MODERADA">
      <formula>NOT(ISERROR(SEARCH("MODERADA",T24)))</formula>
    </cfRule>
    <cfRule type="containsText" priority="88" dxfId="1" operator="containsText" text="EXTREMA">
      <formula>NOT(ISERROR(SEARCH("EXTREMA",T24)))</formula>
    </cfRule>
  </conditionalFormatting>
  <conditionalFormatting sqref="T24">
    <cfRule type="containsText" priority="85" dxfId="0" operator="containsText" text="BAJA">
      <formula>NOT(ISERROR(SEARCH("BAJA",T24)))</formula>
    </cfRule>
  </conditionalFormatting>
  <conditionalFormatting sqref="T27">
    <cfRule type="containsText" priority="82" dxfId="3" operator="containsText" text="ALTA">
      <formula>NOT(ISERROR(SEARCH("ALTA",T27)))</formula>
    </cfRule>
    <cfRule type="containsText" priority="83" dxfId="2" operator="containsText" text="MODERADA">
      <formula>NOT(ISERROR(SEARCH("MODERADA",T27)))</formula>
    </cfRule>
    <cfRule type="containsText" priority="84" dxfId="1" operator="containsText" text="EXTREMA">
      <formula>NOT(ISERROR(SEARCH("EXTREMA",T27)))</formula>
    </cfRule>
  </conditionalFormatting>
  <conditionalFormatting sqref="T27">
    <cfRule type="containsText" priority="81" dxfId="0" operator="containsText" text="BAJA">
      <formula>NOT(ISERROR(SEARCH("BAJA",T27)))</formula>
    </cfRule>
  </conditionalFormatting>
  <conditionalFormatting sqref="T36">
    <cfRule type="containsText" priority="78" dxfId="3" operator="containsText" text="ALTA">
      <formula>NOT(ISERROR(SEARCH("ALTA",T36)))</formula>
    </cfRule>
    <cfRule type="containsText" priority="79" dxfId="2" operator="containsText" text="MODERADA">
      <formula>NOT(ISERROR(SEARCH("MODERADA",T36)))</formula>
    </cfRule>
    <cfRule type="containsText" priority="80" dxfId="1" operator="containsText" text="EXTREMA">
      <formula>NOT(ISERROR(SEARCH("EXTREMA",T36)))</formula>
    </cfRule>
  </conditionalFormatting>
  <conditionalFormatting sqref="T36">
    <cfRule type="containsText" priority="77" dxfId="0" operator="containsText" text="BAJA">
      <formula>NOT(ISERROR(SEARCH("BAJA",T36)))</formula>
    </cfRule>
  </conditionalFormatting>
  <conditionalFormatting sqref="T40">
    <cfRule type="containsText" priority="74" dxfId="3" operator="containsText" text="ALTA">
      <formula>NOT(ISERROR(SEARCH("ALTA",T40)))</formula>
    </cfRule>
    <cfRule type="containsText" priority="75" dxfId="2" operator="containsText" text="MODERADA">
      <formula>NOT(ISERROR(SEARCH("MODERADA",T40)))</formula>
    </cfRule>
    <cfRule type="containsText" priority="76" dxfId="1" operator="containsText" text="EXTREMA">
      <formula>NOT(ISERROR(SEARCH("EXTREMA",T40)))</formula>
    </cfRule>
  </conditionalFormatting>
  <conditionalFormatting sqref="T40">
    <cfRule type="containsText" priority="73" dxfId="0" operator="containsText" text="BAJA">
      <formula>NOT(ISERROR(SEARCH("BAJA",T40)))</formula>
    </cfRule>
  </conditionalFormatting>
  <conditionalFormatting sqref="T43:T44">
    <cfRule type="containsText" priority="70" dxfId="3" operator="containsText" text="ALTA">
      <formula>NOT(ISERROR(SEARCH("ALTA",T43)))</formula>
    </cfRule>
    <cfRule type="containsText" priority="71" dxfId="2" operator="containsText" text="MODERADA">
      <formula>NOT(ISERROR(SEARCH("MODERADA",T43)))</formula>
    </cfRule>
    <cfRule type="containsText" priority="72" dxfId="1" operator="containsText" text="EXTREMA">
      <formula>NOT(ISERROR(SEARCH("EXTREMA",T43)))</formula>
    </cfRule>
  </conditionalFormatting>
  <conditionalFormatting sqref="T43:T44">
    <cfRule type="containsText" priority="69" dxfId="0" operator="containsText" text="BAJA">
      <formula>NOT(ISERROR(SEARCH("BAJA",T43)))</formula>
    </cfRule>
  </conditionalFormatting>
  <conditionalFormatting sqref="T46:T48">
    <cfRule type="containsText" priority="66" dxfId="3" operator="containsText" text="ALTA">
      <formula>NOT(ISERROR(SEARCH("ALTA",T46)))</formula>
    </cfRule>
    <cfRule type="containsText" priority="67" dxfId="2" operator="containsText" text="MODERADA">
      <formula>NOT(ISERROR(SEARCH("MODERADA",T46)))</formula>
    </cfRule>
    <cfRule type="containsText" priority="68" dxfId="1" operator="containsText" text="EXTREMA">
      <formula>NOT(ISERROR(SEARCH("EXTREMA",T46)))</formula>
    </cfRule>
  </conditionalFormatting>
  <conditionalFormatting sqref="T46:T48">
    <cfRule type="containsText" priority="65" dxfId="0" operator="containsText" text="BAJA">
      <formula>NOT(ISERROR(SEARCH("BAJA",T46)))</formula>
    </cfRule>
  </conditionalFormatting>
  <conditionalFormatting sqref="T49">
    <cfRule type="containsText" priority="62" dxfId="3" operator="containsText" text="ALTA">
      <formula>NOT(ISERROR(SEARCH("ALTA",T49)))</formula>
    </cfRule>
    <cfRule type="containsText" priority="63" dxfId="2" operator="containsText" text="MODERADA">
      <formula>NOT(ISERROR(SEARCH("MODERADA",T49)))</formula>
    </cfRule>
    <cfRule type="containsText" priority="64" dxfId="1" operator="containsText" text="EXTREMA">
      <formula>NOT(ISERROR(SEARCH("EXTREMA",T49)))</formula>
    </cfRule>
  </conditionalFormatting>
  <conditionalFormatting sqref="T49">
    <cfRule type="containsText" priority="61" dxfId="0" operator="containsText" text="BAJA">
      <formula>NOT(ISERROR(SEARCH("BAJA",T49)))</formula>
    </cfRule>
  </conditionalFormatting>
  <conditionalFormatting sqref="T52">
    <cfRule type="containsText" priority="58" dxfId="3" operator="containsText" text="ALTA">
      <formula>NOT(ISERROR(SEARCH("ALTA",T52)))</formula>
    </cfRule>
    <cfRule type="containsText" priority="59" dxfId="2" operator="containsText" text="MODERADA">
      <formula>NOT(ISERROR(SEARCH("MODERADA",T52)))</formula>
    </cfRule>
    <cfRule type="containsText" priority="60" dxfId="1" operator="containsText" text="EXTREMA">
      <formula>NOT(ISERROR(SEARCH("EXTREMA",T52)))</formula>
    </cfRule>
  </conditionalFormatting>
  <conditionalFormatting sqref="T52">
    <cfRule type="containsText" priority="57" dxfId="0" operator="containsText" text="BAJA">
      <formula>NOT(ISERROR(SEARCH("BAJA",T52)))</formula>
    </cfRule>
  </conditionalFormatting>
  <conditionalFormatting sqref="T56">
    <cfRule type="containsText" priority="54" dxfId="3" operator="containsText" text="ALTA">
      <formula>NOT(ISERROR(SEARCH("ALTA",T56)))</formula>
    </cfRule>
    <cfRule type="containsText" priority="55" dxfId="2" operator="containsText" text="MODERADA">
      <formula>NOT(ISERROR(SEARCH("MODERADA",T56)))</formula>
    </cfRule>
    <cfRule type="containsText" priority="56" dxfId="1" operator="containsText" text="EXTREMA">
      <formula>NOT(ISERROR(SEARCH("EXTREMA",T56)))</formula>
    </cfRule>
  </conditionalFormatting>
  <conditionalFormatting sqref="T56">
    <cfRule type="containsText" priority="53" dxfId="0" operator="containsText" text="BAJA">
      <formula>NOT(ISERROR(SEARCH("BAJA",T56)))</formula>
    </cfRule>
  </conditionalFormatting>
  <conditionalFormatting sqref="T60">
    <cfRule type="containsText" priority="50" dxfId="3" operator="containsText" text="ALTA">
      <formula>NOT(ISERROR(SEARCH("ALTA",T60)))</formula>
    </cfRule>
    <cfRule type="containsText" priority="51" dxfId="2" operator="containsText" text="MODERADA">
      <formula>NOT(ISERROR(SEARCH("MODERADA",T60)))</formula>
    </cfRule>
    <cfRule type="containsText" priority="52" dxfId="1" operator="containsText" text="EXTREMA">
      <formula>NOT(ISERROR(SEARCH("EXTREMA",T60)))</formula>
    </cfRule>
  </conditionalFormatting>
  <conditionalFormatting sqref="T60">
    <cfRule type="containsText" priority="49" dxfId="0" operator="containsText" text="BAJA">
      <formula>NOT(ISERROR(SEARCH("BAJA",T60)))</formula>
    </cfRule>
  </conditionalFormatting>
  <conditionalFormatting sqref="T64">
    <cfRule type="containsText" priority="46" dxfId="3" operator="containsText" text="ALTA">
      <formula>NOT(ISERROR(SEARCH("ALTA",T64)))</formula>
    </cfRule>
    <cfRule type="containsText" priority="47" dxfId="2" operator="containsText" text="MODERADA">
      <formula>NOT(ISERROR(SEARCH("MODERADA",T64)))</formula>
    </cfRule>
    <cfRule type="containsText" priority="48" dxfId="1" operator="containsText" text="EXTREMA">
      <formula>NOT(ISERROR(SEARCH("EXTREMA",T64)))</formula>
    </cfRule>
  </conditionalFormatting>
  <conditionalFormatting sqref="T64">
    <cfRule type="containsText" priority="45" dxfId="0" operator="containsText" text="BAJA">
      <formula>NOT(ISERROR(SEARCH("BAJA",T64)))</formula>
    </cfRule>
  </conditionalFormatting>
  <conditionalFormatting sqref="T79">
    <cfRule type="containsText" priority="34" dxfId="3" operator="containsText" text="ALTA">
      <formula>NOT(ISERROR(SEARCH("ALTA",T79)))</formula>
    </cfRule>
    <cfRule type="containsText" priority="35" dxfId="2" operator="containsText" text="MODERADA">
      <formula>NOT(ISERROR(SEARCH("MODERADA",T79)))</formula>
    </cfRule>
    <cfRule type="containsText" priority="36" dxfId="1" operator="containsText" text="EXTREMA">
      <formula>NOT(ISERROR(SEARCH("EXTREMA",T79)))</formula>
    </cfRule>
  </conditionalFormatting>
  <conditionalFormatting sqref="T79">
    <cfRule type="containsText" priority="33" dxfId="0" operator="containsText" text="BAJA">
      <formula>NOT(ISERROR(SEARCH("BAJA",T79)))</formula>
    </cfRule>
  </conditionalFormatting>
  <conditionalFormatting sqref="T71">
    <cfRule type="containsText" priority="30" dxfId="3" operator="containsText" text="ALTA">
      <formula>NOT(ISERROR(SEARCH("ALTA",T71)))</formula>
    </cfRule>
    <cfRule type="containsText" priority="31" dxfId="2" operator="containsText" text="MODERADA">
      <formula>NOT(ISERROR(SEARCH("MODERADA",T71)))</formula>
    </cfRule>
    <cfRule type="containsText" priority="32" dxfId="1" operator="containsText" text="EXTREMA">
      <formula>NOT(ISERROR(SEARCH("EXTREMA",T71)))</formula>
    </cfRule>
  </conditionalFormatting>
  <conditionalFormatting sqref="T71">
    <cfRule type="containsText" priority="29" dxfId="0" operator="containsText" text="BAJA">
      <formula>NOT(ISERROR(SEARCH("BAJA",T71)))</formula>
    </cfRule>
  </conditionalFormatting>
  <conditionalFormatting sqref="K29">
    <cfRule type="containsText" priority="18" dxfId="3" operator="containsText" text="ALTA">
      <formula>NOT(ISERROR(SEARCH("ALTA",K29)))</formula>
    </cfRule>
    <cfRule type="containsText" priority="19" dxfId="2" operator="containsText" text="MODERADA">
      <formula>NOT(ISERROR(SEARCH("MODERADA",K29)))</formula>
    </cfRule>
    <cfRule type="containsText" priority="20" dxfId="1" operator="containsText" text="EXTREMA">
      <formula>NOT(ISERROR(SEARCH("EXTREMA",K29)))</formula>
    </cfRule>
  </conditionalFormatting>
  <conditionalFormatting sqref="K29">
    <cfRule type="containsText" priority="17" dxfId="0" operator="containsText" text="BAJA">
      <formula>NOT(ISERROR(SEARCH("BAJA",K29)))</formula>
    </cfRule>
  </conditionalFormatting>
  <conditionalFormatting sqref="T29">
    <cfRule type="containsText" priority="14" dxfId="3" operator="containsText" text="ALTA">
      <formula>NOT(ISERROR(SEARCH("ALTA",T29)))</formula>
    </cfRule>
    <cfRule type="containsText" priority="15" dxfId="2" operator="containsText" text="MODERADA">
      <formula>NOT(ISERROR(SEARCH("MODERADA",T29)))</formula>
    </cfRule>
    <cfRule type="containsText" priority="16" dxfId="1" operator="containsText" text="EXTREMA">
      <formula>NOT(ISERROR(SEARCH("EXTREMA",T29)))</formula>
    </cfRule>
  </conditionalFormatting>
  <conditionalFormatting sqref="T29">
    <cfRule type="containsText" priority="13" dxfId="0" operator="containsText" text="BAJA">
      <formula>NOT(ISERROR(SEARCH("BAJA",T29)))</formula>
    </cfRule>
  </conditionalFormatting>
  <conditionalFormatting sqref="K32:K34">
    <cfRule type="containsText" priority="10" dxfId="3" operator="containsText" text="ALTA">
      <formula>NOT(ISERROR(SEARCH("ALTA",K32)))</formula>
    </cfRule>
    <cfRule type="containsText" priority="11" dxfId="2" operator="containsText" text="MODERADA">
      <formula>NOT(ISERROR(SEARCH("MODERADA",K32)))</formula>
    </cfRule>
    <cfRule type="containsText" priority="12" dxfId="1" operator="containsText" text="EXTREMA">
      <formula>NOT(ISERROR(SEARCH("EXTREMA",K32)))</formula>
    </cfRule>
  </conditionalFormatting>
  <conditionalFormatting sqref="K32:K34">
    <cfRule type="containsText" priority="9" dxfId="0" operator="containsText" text="BAJA">
      <formula>NOT(ISERROR(SEARCH("BAJA",K32)))</formula>
    </cfRule>
  </conditionalFormatting>
  <conditionalFormatting sqref="T32">
    <cfRule type="containsText" priority="6" dxfId="3" operator="containsText" text="ALTA">
      <formula>NOT(ISERROR(SEARCH("ALTA",T32)))</formula>
    </cfRule>
    <cfRule type="containsText" priority="7" dxfId="2" operator="containsText" text="MODERADA">
      <formula>NOT(ISERROR(SEARCH("MODERADA",T32)))</formula>
    </cfRule>
    <cfRule type="containsText" priority="8" dxfId="1" operator="containsText" text="EXTREMA">
      <formula>NOT(ISERROR(SEARCH("EXTREMA",T32)))</formula>
    </cfRule>
  </conditionalFormatting>
  <conditionalFormatting sqref="T32">
    <cfRule type="containsText" priority="5" dxfId="0" operator="containsText" text="BAJA">
      <formula>NOT(ISERROR(SEARCH("BAJA",T32)))</formula>
    </cfRule>
  </conditionalFormatting>
  <conditionalFormatting sqref="K17">
    <cfRule type="containsText" priority="2" dxfId="3" operator="containsText" text="ALTA">
      <formula>NOT(ISERROR(SEARCH("ALTA",K17)))</formula>
    </cfRule>
    <cfRule type="containsText" priority="3" dxfId="2" operator="containsText" text="MODERADA">
      <formula>NOT(ISERROR(SEARCH("MODERADA",K17)))</formula>
    </cfRule>
    <cfRule type="containsText" priority="4" dxfId="1" operator="containsText" text="EXTREMA">
      <formula>NOT(ISERROR(SEARCH("EXTREMA",K17)))</formula>
    </cfRule>
  </conditionalFormatting>
  <conditionalFormatting sqref="K17">
    <cfRule type="containsText" priority="1" dxfId="0" operator="containsText" text="BAJA">
      <formula>NOT(ISERROR(SEARCH("BAJA",K17)))</formula>
    </cfRule>
  </conditionalFormatting>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S20"/>
  <sheetViews>
    <sheetView zoomScale="80" zoomScaleNormal="80" zoomScalePageLayoutView="0" workbookViewId="0" topLeftCell="A1">
      <selection activeCell="H17" sqref="H17:I17"/>
    </sheetView>
  </sheetViews>
  <sheetFormatPr defaultColWidth="9.140625" defaultRowHeight="12.75"/>
  <cols>
    <col min="1" max="1" width="16.8515625" style="0" customWidth="1"/>
    <col min="2" max="2" width="8.8515625" style="0" customWidth="1"/>
    <col min="3" max="3" width="1.1484375" style="0" customWidth="1"/>
    <col min="4" max="4" width="25.140625" style="0" customWidth="1"/>
    <col min="5" max="5" width="10.8515625" style="0" customWidth="1"/>
    <col min="6" max="6" width="31.28125" style="0" customWidth="1"/>
    <col min="7" max="7" width="26.57421875" style="0" customWidth="1"/>
    <col min="8" max="8" width="8.8515625" style="0" customWidth="1"/>
    <col min="9" max="9" width="42.28125" style="0" customWidth="1"/>
    <col min="10" max="10" width="4.00390625" style="0" customWidth="1"/>
    <col min="11" max="11" width="11.8515625" style="0" customWidth="1"/>
    <col min="12" max="12" width="5.00390625" style="0" customWidth="1"/>
    <col min="13" max="13" width="11.7109375" style="0" customWidth="1"/>
    <col min="14" max="14" width="12.28125" style="0" customWidth="1"/>
    <col min="15" max="15" width="9.00390625" style="0" customWidth="1"/>
    <col min="16" max="16" width="3.421875" style="0" customWidth="1"/>
    <col min="17" max="17" width="16.28125" style="0" customWidth="1"/>
    <col min="18" max="18" width="17.00390625" style="0" customWidth="1"/>
    <col min="19" max="19" width="14.8515625" style="0" customWidth="1"/>
  </cols>
  <sheetData>
    <row r="1" spans="1:18" ht="16.5" thickBot="1">
      <c r="A1" s="458" t="s">
        <v>491</v>
      </c>
      <c r="B1" s="458"/>
      <c r="C1" s="458"/>
      <c r="D1" s="458"/>
      <c r="E1" s="458"/>
      <c r="F1" s="458"/>
      <c r="G1" s="458"/>
      <c r="H1" s="458"/>
      <c r="I1" s="458"/>
      <c r="J1" s="458"/>
      <c r="K1" s="458"/>
      <c r="L1" s="458"/>
      <c r="M1" s="458"/>
      <c r="N1" s="458"/>
      <c r="O1" s="458"/>
      <c r="P1" s="164"/>
      <c r="Q1" s="164"/>
      <c r="R1" s="164"/>
    </row>
    <row r="2" spans="1:18" ht="16.5" thickBot="1">
      <c r="A2" s="459" t="s">
        <v>492</v>
      </c>
      <c r="B2" s="459"/>
      <c r="C2" s="460" t="s">
        <v>115</v>
      </c>
      <c r="D2" s="460"/>
      <c r="E2" s="460"/>
      <c r="F2" s="460"/>
      <c r="G2" s="460"/>
      <c r="H2" s="460"/>
      <c r="I2" s="164"/>
      <c r="J2" s="164"/>
      <c r="K2" s="164"/>
      <c r="L2" s="164"/>
      <c r="M2" s="164"/>
      <c r="N2" s="164"/>
      <c r="O2" s="164"/>
      <c r="P2" s="164"/>
      <c r="Q2" s="164"/>
      <c r="R2" s="164"/>
    </row>
    <row r="3" spans="1:18" ht="13.5" thickBot="1">
      <c r="A3" s="164"/>
      <c r="B3" s="164"/>
      <c r="C3" s="164"/>
      <c r="D3" s="164"/>
      <c r="E3" s="164"/>
      <c r="F3" s="164"/>
      <c r="G3" s="164"/>
      <c r="H3" s="164"/>
      <c r="I3" s="164"/>
      <c r="J3" s="164"/>
      <c r="K3" s="459" t="s">
        <v>493</v>
      </c>
      <c r="L3" s="459"/>
      <c r="M3" s="460" t="s">
        <v>494</v>
      </c>
      <c r="N3" s="460"/>
      <c r="O3" s="460"/>
      <c r="P3" s="164"/>
      <c r="Q3" s="164"/>
      <c r="R3" s="164"/>
    </row>
    <row r="4" spans="1:18" ht="13.5" thickBot="1">
      <c r="A4" s="459" t="s">
        <v>495</v>
      </c>
      <c r="B4" s="459"/>
      <c r="C4" s="460" t="s">
        <v>496</v>
      </c>
      <c r="D4" s="460"/>
      <c r="E4" s="460"/>
      <c r="F4" s="460"/>
      <c r="G4" s="460"/>
      <c r="H4" s="460"/>
      <c r="I4" s="164"/>
      <c r="J4" s="164"/>
      <c r="K4" s="459"/>
      <c r="L4" s="459"/>
      <c r="M4" s="460"/>
      <c r="N4" s="460"/>
      <c r="O4" s="460"/>
      <c r="P4" s="164"/>
      <c r="Q4" s="164"/>
      <c r="R4" s="164"/>
    </row>
    <row r="5" spans="1:18" ht="13.5" thickBot="1">
      <c r="A5" s="459"/>
      <c r="B5" s="459"/>
      <c r="C5" s="460"/>
      <c r="D5" s="460"/>
      <c r="E5" s="460"/>
      <c r="F5" s="460"/>
      <c r="G5" s="460"/>
      <c r="H5" s="460"/>
      <c r="I5" s="164"/>
      <c r="J5" s="164"/>
      <c r="K5" s="164"/>
      <c r="L5" s="164"/>
      <c r="M5" s="164"/>
      <c r="N5" s="164"/>
      <c r="O5" s="164"/>
      <c r="P5" s="164"/>
      <c r="Q5" s="164"/>
      <c r="R5" s="164"/>
    </row>
    <row r="6" spans="1:18" ht="13.5" thickBot="1">
      <c r="A6" s="164"/>
      <c r="B6" s="164"/>
      <c r="C6" s="164"/>
      <c r="D6" s="164"/>
      <c r="E6" s="164"/>
      <c r="F6" s="164"/>
      <c r="G6" s="164"/>
      <c r="H6" s="164"/>
      <c r="I6" s="164"/>
      <c r="J6" s="164"/>
      <c r="K6" s="459" t="s">
        <v>497</v>
      </c>
      <c r="L6" s="459"/>
      <c r="M6" s="460">
        <v>2019</v>
      </c>
      <c r="N6" s="460"/>
      <c r="O6" s="460"/>
      <c r="P6" s="164"/>
      <c r="Q6" s="164"/>
      <c r="R6" s="164"/>
    </row>
    <row r="7" spans="1:18" ht="13.5" thickBot="1">
      <c r="A7" s="459" t="s">
        <v>498</v>
      </c>
      <c r="B7" s="459"/>
      <c r="C7" s="460" t="s">
        <v>499</v>
      </c>
      <c r="D7" s="460"/>
      <c r="E7" s="460"/>
      <c r="F7" s="460"/>
      <c r="G7" s="460"/>
      <c r="H7" s="460"/>
      <c r="I7" s="164"/>
      <c r="J7" s="164"/>
      <c r="K7" s="459"/>
      <c r="L7" s="459"/>
      <c r="M7" s="460"/>
      <c r="N7" s="460"/>
      <c r="O7" s="460"/>
      <c r="P7" s="164"/>
      <c r="Q7" s="164"/>
      <c r="R7" s="164"/>
    </row>
    <row r="8" spans="1:18" ht="13.5" thickBot="1">
      <c r="A8" s="459"/>
      <c r="B8" s="459"/>
      <c r="C8" s="460"/>
      <c r="D8" s="460"/>
      <c r="E8" s="460"/>
      <c r="F8" s="460"/>
      <c r="G8" s="460"/>
      <c r="H8" s="460"/>
      <c r="I8" s="164"/>
      <c r="J8" s="164"/>
      <c r="K8" s="164"/>
      <c r="L8" s="164"/>
      <c r="M8" s="164"/>
      <c r="N8" s="164"/>
      <c r="O8" s="164"/>
      <c r="P8" s="164"/>
      <c r="Q8" s="164"/>
      <c r="R8" s="164"/>
    </row>
    <row r="9" spans="1:18" ht="13.5" thickBot="1">
      <c r="A9" s="459"/>
      <c r="B9" s="459"/>
      <c r="C9" s="460"/>
      <c r="D9" s="460"/>
      <c r="E9" s="460"/>
      <c r="F9" s="460"/>
      <c r="G9" s="460"/>
      <c r="H9" s="460"/>
      <c r="I9" s="164"/>
      <c r="J9" s="164"/>
      <c r="K9" s="458" t="s">
        <v>491</v>
      </c>
      <c r="L9" s="458"/>
      <c r="M9" s="458"/>
      <c r="N9" s="458"/>
      <c r="O9" s="458"/>
      <c r="P9" s="164"/>
      <c r="Q9" s="164"/>
      <c r="R9" s="164"/>
    </row>
    <row r="10" spans="1:18" ht="13.5" thickBot="1">
      <c r="A10" s="164"/>
      <c r="B10" s="164"/>
      <c r="C10" s="164"/>
      <c r="D10" s="164"/>
      <c r="E10" s="164"/>
      <c r="F10" s="164"/>
      <c r="G10" s="164"/>
      <c r="H10" s="164"/>
      <c r="I10" s="164"/>
      <c r="J10" s="164"/>
      <c r="K10" s="458"/>
      <c r="L10" s="458"/>
      <c r="M10" s="458"/>
      <c r="N10" s="458"/>
      <c r="O10" s="458"/>
      <c r="P10" s="164"/>
      <c r="Q10" s="164"/>
      <c r="R10" s="164"/>
    </row>
    <row r="11" spans="1:18" ht="13.5" thickBot="1">
      <c r="A11" s="459" t="s">
        <v>500</v>
      </c>
      <c r="B11" s="459"/>
      <c r="C11" s="460" t="s">
        <v>501</v>
      </c>
      <c r="D11" s="460"/>
      <c r="E11" s="460"/>
      <c r="F11" s="460"/>
      <c r="G11" s="460"/>
      <c r="H11" s="460"/>
      <c r="I11" s="164"/>
      <c r="J11" s="164"/>
      <c r="K11" s="458"/>
      <c r="L11" s="458"/>
      <c r="M11" s="458"/>
      <c r="N11" s="458"/>
      <c r="O11" s="458"/>
      <c r="P11" s="164"/>
      <c r="Q11" s="164"/>
      <c r="R11" s="164"/>
    </row>
    <row r="12" spans="1:18" ht="13.5" thickBot="1">
      <c r="A12" s="459"/>
      <c r="B12" s="459"/>
      <c r="C12" s="460"/>
      <c r="D12" s="460"/>
      <c r="E12" s="460"/>
      <c r="F12" s="460"/>
      <c r="G12" s="460"/>
      <c r="H12" s="460"/>
      <c r="I12" s="164"/>
      <c r="J12" s="164"/>
      <c r="K12" s="164"/>
      <c r="L12" s="164"/>
      <c r="M12" s="164"/>
      <c r="N12" s="164"/>
      <c r="O12" s="164"/>
      <c r="P12" s="164"/>
      <c r="Q12" s="164"/>
      <c r="R12" s="164"/>
    </row>
    <row r="13" spans="1:18" ht="15.75">
      <c r="A13" s="458" t="s">
        <v>491</v>
      </c>
      <c r="B13" s="458"/>
      <c r="C13" s="458"/>
      <c r="D13" s="458"/>
      <c r="E13" s="458"/>
      <c r="F13" s="458"/>
      <c r="G13" s="458"/>
      <c r="H13" s="458"/>
      <c r="I13" s="458"/>
      <c r="J13" s="458"/>
      <c r="K13" s="458"/>
      <c r="L13" s="458"/>
      <c r="M13" s="458"/>
      <c r="N13" s="458"/>
      <c r="O13" s="458"/>
      <c r="P13" s="164"/>
      <c r="Q13" s="164"/>
      <c r="R13" s="164"/>
    </row>
    <row r="14" spans="1:19" ht="12.75">
      <c r="A14" s="461" t="s">
        <v>502</v>
      </c>
      <c r="B14" s="461"/>
      <c r="C14" s="461"/>
      <c r="D14" s="461"/>
      <c r="E14" s="461"/>
      <c r="F14" s="461" t="s">
        <v>503</v>
      </c>
      <c r="G14" s="461"/>
      <c r="H14" s="461"/>
      <c r="I14" s="461"/>
      <c r="J14" s="461"/>
      <c r="K14" s="461"/>
      <c r="L14" s="461"/>
      <c r="M14" s="461"/>
      <c r="N14" s="461" t="s">
        <v>504</v>
      </c>
      <c r="O14" s="461"/>
      <c r="P14" s="461"/>
      <c r="Q14" s="461"/>
      <c r="R14" s="461"/>
      <c r="S14" s="183"/>
    </row>
    <row r="15" spans="1:19" ht="38.25">
      <c r="A15" s="171" t="s">
        <v>505</v>
      </c>
      <c r="B15" s="461" t="s">
        <v>506</v>
      </c>
      <c r="C15" s="461"/>
      <c r="D15" s="171" t="s">
        <v>507</v>
      </c>
      <c r="E15" s="171" t="s">
        <v>508</v>
      </c>
      <c r="F15" s="171" t="s">
        <v>509</v>
      </c>
      <c r="G15" s="171" t="s">
        <v>510</v>
      </c>
      <c r="H15" s="461" t="s">
        <v>511</v>
      </c>
      <c r="I15" s="461"/>
      <c r="J15" s="461" t="s">
        <v>512</v>
      </c>
      <c r="K15" s="461"/>
      <c r="L15" s="462" t="s">
        <v>513</v>
      </c>
      <c r="M15" s="462"/>
      <c r="N15" s="171" t="s">
        <v>514</v>
      </c>
      <c r="O15" s="461" t="s">
        <v>515</v>
      </c>
      <c r="P15" s="461"/>
      <c r="Q15" s="171" t="s">
        <v>516</v>
      </c>
      <c r="R15" s="171" t="s">
        <v>262</v>
      </c>
      <c r="S15" s="171" t="s">
        <v>583</v>
      </c>
    </row>
    <row r="16" spans="1:19" ht="165.75">
      <c r="A16" s="172" t="s">
        <v>517</v>
      </c>
      <c r="B16" s="463" t="s">
        <v>518</v>
      </c>
      <c r="C16" s="463"/>
      <c r="D16" s="172" t="s">
        <v>519</v>
      </c>
      <c r="E16" s="172" t="s">
        <v>520</v>
      </c>
      <c r="F16" s="172" t="s">
        <v>561</v>
      </c>
      <c r="G16" s="172" t="s">
        <v>560</v>
      </c>
      <c r="H16" s="467" t="s">
        <v>562</v>
      </c>
      <c r="I16" s="467"/>
      <c r="J16" s="463" t="s">
        <v>521</v>
      </c>
      <c r="K16" s="463"/>
      <c r="L16" s="468" t="s">
        <v>523</v>
      </c>
      <c r="M16" s="468"/>
      <c r="N16" s="185">
        <v>43497</v>
      </c>
      <c r="O16" s="465">
        <v>43830</v>
      </c>
      <c r="P16" s="466"/>
      <c r="Q16" s="185">
        <v>43830</v>
      </c>
      <c r="R16" s="172" t="s">
        <v>522</v>
      </c>
      <c r="S16" s="186">
        <v>1</v>
      </c>
    </row>
    <row r="17" spans="1:19" ht="145.5" customHeight="1">
      <c r="A17" s="172" t="s">
        <v>517</v>
      </c>
      <c r="B17" s="463" t="s">
        <v>524</v>
      </c>
      <c r="C17" s="463"/>
      <c r="D17" s="172" t="s">
        <v>525</v>
      </c>
      <c r="E17" s="172" t="s">
        <v>520</v>
      </c>
      <c r="F17" s="172" t="s">
        <v>555</v>
      </c>
      <c r="G17" s="187" t="s">
        <v>563</v>
      </c>
      <c r="H17" s="463" t="s">
        <v>564</v>
      </c>
      <c r="I17" s="463"/>
      <c r="J17" s="463" t="s">
        <v>526</v>
      </c>
      <c r="K17" s="463"/>
      <c r="L17" s="464" t="s">
        <v>527</v>
      </c>
      <c r="M17" s="464"/>
      <c r="N17" s="185">
        <v>43617</v>
      </c>
      <c r="O17" s="465">
        <v>43830</v>
      </c>
      <c r="P17" s="466"/>
      <c r="Q17" s="185">
        <v>44926</v>
      </c>
      <c r="R17" s="172" t="s">
        <v>522</v>
      </c>
      <c r="S17" s="186">
        <v>0.5</v>
      </c>
    </row>
    <row r="18" spans="1:19" ht="95.25" customHeight="1">
      <c r="A18" s="172" t="s">
        <v>517</v>
      </c>
      <c r="B18" s="463" t="s">
        <v>528</v>
      </c>
      <c r="C18" s="463"/>
      <c r="D18" s="172" t="s">
        <v>529</v>
      </c>
      <c r="E18" s="172" t="s">
        <v>520</v>
      </c>
      <c r="F18" s="188" t="s">
        <v>565</v>
      </c>
      <c r="G18" s="172" t="s">
        <v>554</v>
      </c>
      <c r="H18" s="469" t="s">
        <v>556</v>
      </c>
      <c r="I18" s="469"/>
      <c r="J18" s="463" t="s">
        <v>526</v>
      </c>
      <c r="K18" s="463"/>
      <c r="L18" s="464" t="s">
        <v>530</v>
      </c>
      <c r="M18" s="464"/>
      <c r="N18" s="185">
        <v>43497</v>
      </c>
      <c r="O18" s="465">
        <v>43830</v>
      </c>
      <c r="P18" s="466"/>
      <c r="Q18" s="185">
        <v>43830</v>
      </c>
      <c r="R18" s="172" t="s">
        <v>371</v>
      </c>
      <c r="S18" s="186">
        <v>1</v>
      </c>
    </row>
    <row r="19" spans="1:19" ht="85.5" customHeight="1">
      <c r="A19" s="172" t="s">
        <v>517</v>
      </c>
      <c r="B19" s="463">
        <v>14016</v>
      </c>
      <c r="C19" s="463"/>
      <c r="D19" s="172" t="s">
        <v>550</v>
      </c>
      <c r="E19" s="172" t="s">
        <v>520</v>
      </c>
      <c r="F19" s="184" t="s">
        <v>553</v>
      </c>
      <c r="G19" s="184" t="s">
        <v>552</v>
      </c>
      <c r="H19" s="464" t="s">
        <v>566</v>
      </c>
      <c r="I19" s="464"/>
      <c r="J19" s="463" t="s">
        <v>521</v>
      </c>
      <c r="K19" s="463"/>
      <c r="L19" s="463" t="s">
        <v>531</v>
      </c>
      <c r="M19" s="463"/>
      <c r="N19" s="185">
        <v>43497</v>
      </c>
      <c r="O19" s="465">
        <v>43830</v>
      </c>
      <c r="P19" s="466"/>
      <c r="Q19" s="185">
        <v>43830</v>
      </c>
      <c r="R19" s="172" t="s">
        <v>551</v>
      </c>
      <c r="S19" s="186">
        <v>0.5</v>
      </c>
    </row>
    <row r="20" spans="18:19" ht="25.5">
      <c r="R20" s="189" t="s">
        <v>582</v>
      </c>
      <c r="S20" s="190">
        <f>AVERAGE(S16:S19)</f>
        <v>0.75</v>
      </c>
    </row>
  </sheetData>
  <sheetProtection/>
  <mergeCells count="43">
    <mergeCell ref="B18:C18"/>
    <mergeCell ref="H18:I18"/>
    <mergeCell ref="J18:K18"/>
    <mergeCell ref="L18:M18"/>
    <mergeCell ref="O18:P18"/>
    <mergeCell ref="B19:C19"/>
    <mergeCell ref="H19:I19"/>
    <mergeCell ref="J19:K19"/>
    <mergeCell ref="L19:M19"/>
    <mergeCell ref="O19:P19"/>
    <mergeCell ref="B17:C17"/>
    <mergeCell ref="H17:I17"/>
    <mergeCell ref="J17:K17"/>
    <mergeCell ref="L17:M17"/>
    <mergeCell ref="O17:P17"/>
    <mergeCell ref="B16:C16"/>
    <mergeCell ref="H16:I16"/>
    <mergeCell ref="J16:K16"/>
    <mergeCell ref="L16:M16"/>
    <mergeCell ref="O16:P16"/>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DEFENSA CIVIL COLOMBIANA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Planeacion1</dc:creator>
  <cp:keywords/>
  <dc:description/>
  <cp:lastModifiedBy>DCC</cp:lastModifiedBy>
  <cp:lastPrinted>2013-12-17T22:54:54Z</cp:lastPrinted>
  <dcterms:created xsi:type="dcterms:W3CDTF">2007-01-31T00:40:47Z</dcterms:created>
  <dcterms:modified xsi:type="dcterms:W3CDTF">2020-03-12T17:40:05Z</dcterms:modified>
  <cp:category/>
  <cp:version/>
  <cp:contentType/>
  <cp:contentStatus/>
</cp:coreProperties>
</file>