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men.rubio\Desktop\CARMEN ALICIA\PLANEACIÓN 2021\DOCUMENTOS PARA SUBIR A PAGINA WEB\PAAC\2020\"/>
    </mc:Choice>
  </mc:AlternateContent>
  <bookViews>
    <workbookView xWindow="0" yWindow="0" windowWidth="20490" windowHeight="7050" firstSheet="6" activeTab="6"/>
  </bookViews>
  <sheets>
    <sheet name="Gráfico1" sheetId="39" state="hidden" r:id="rId1"/>
    <sheet name="Gráfico2" sheetId="34" state="hidden" r:id="rId2"/>
    <sheet name="Gráfico2 (2)" sheetId="35" state="hidden" r:id="rId3"/>
    <sheet name="Gráfico2 (3)" sheetId="36" state="hidden" r:id="rId4"/>
    <sheet name="Gráfico2 (4)" sheetId="37" state="hidden" r:id="rId5"/>
    <sheet name="Gráfico2 (5)" sheetId="38" state="hidden" r:id="rId6"/>
    <sheet name="PAAC 2020" sheetId="31" r:id="rId7"/>
    <sheet name="evaluacion_1_trim" sheetId="28" state="hidden" r:id="rId8"/>
    <sheet name="evaluacion_2_trim" sheetId="30" state="hidden" r:id="rId9"/>
    <sheet name="evaluacion_3_trim" sheetId="29" state="hidden" r:id="rId10"/>
    <sheet name="evaluacion_4_trim" sheetId="27" state="hidden" r:id="rId11"/>
    <sheet name="Hoja1" sheetId="32" state="hidden" r:id="rId12"/>
    <sheet name="Plan Antitrámites" sheetId="41" r:id="rId13"/>
    <sheet name="Mapa Riesgos Corrupción " sheetId="42" r:id="rId14"/>
  </sheets>
  <externalReferences>
    <externalReference r:id="rId15"/>
  </externalReferences>
  <definedNames>
    <definedName name="_xlnm._FilterDatabase" localSheetId="6" hidden="1">'PAAC 2020'!$A$12:$L$78</definedName>
  </definedNames>
  <calcPr calcId="162913"/>
</workbook>
</file>

<file path=xl/calcChain.xml><?xml version="1.0" encoding="utf-8"?>
<calcChain xmlns="http://schemas.openxmlformats.org/spreadsheetml/2006/main">
  <c r="N113" i="42" l="1"/>
  <c r="M113" i="42"/>
  <c r="A113" i="42"/>
  <c r="N112" i="42"/>
  <c r="N111" i="42"/>
  <c r="M111" i="42"/>
  <c r="Q110" i="42"/>
  <c r="O110" i="42"/>
  <c r="N110" i="42"/>
  <c r="H110" i="42"/>
  <c r="F110" i="42"/>
  <c r="J110" i="42" s="1"/>
  <c r="N109" i="42"/>
  <c r="M109" i="42"/>
  <c r="A109" i="42"/>
  <c r="N108" i="42"/>
  <c r="N107" i="42"/>
  <c r="M107" i="42"/>
  <c r="Q106" i="42"/>
  <c r="O106" i="42"/>
  <c r="N106" i="42"/>
  <c r="H106" i="42"/>
  <c r="F106" i="42"/>
  <c r="J106" i="42" s="1"/>
  <c r="N105" i="42"/>
  <c r="M105" i="42"/>
  <c r="A105" i="42"/>
  <c r="N104" i="42"/>
  <c r="N103" i="42"/>
  <c r="M103" i="42"/>
  <c r="Q102" i="42"/>
  <c r="O102" i="42"/>
  <c r="N102" i="42"/>
  <c r="H102" i="42"/>
  <c r="F102" i="42"/>
  <c r="J102" i="42" s="1"/>
  <c r="N101" i="42"/>
  <c r="M101" i="42"/>
  <c r="A101" i="42"/>
  <c r="N100" i="42"/>
  <c r="N99" i="42"/>
  <c r="M99" i="42"/>
  <c r="Q98" i="42"/>
  <c r="O98" i="42"/>
  <c r="N98" i="42"/>
  <c r="H98" i="42"/>
  <c r="F98" i="42"/>
  <c r="J98" i="42" s="1"/>
  <c r="N97" i="42"/>
  <c r="M97" i="42"/>
  <c r="A97" i="42"/>
  <c r="N96" i="42"/>
  <c r="N95" i="42"/>
  <c r="M95" i="42"/>
  <c r="Q94" i="42"/>
  <c r="O94" i="42"/>
  <c r="N94" i="42"/>
  <c r="H94" i="42"/>
  <c r="F94" i="42"/>
  <c r="J94" i="42" s="1"/>
  <c r="N93" i="42"/>
  <c r="M93" i="42"/>
  <c r="A93" i="42"/>
  <c r="N92" i="42"/>
  <c r="M92" i="42"/>
  <c r="N91" i="42"/>
  <c r="M91" i="42"/>
  <c r="Q90" i="42"/>
  <c r="O90" i="42"/>
  <c r="N90" i="42"/>
  <c r="M90" i="42"/>
  <c r="H90" i="42"/>
  <c r="F90" i="42"/>
  <c r="J90" i="42" s="1"/>
  <c r="N89" i="42"/>
  <c r="M89" i="42"/>
  <c r="A89" i="42"/>
  <c r="N88" i="42"/>
  <c r="M88" i="42"/>
  <c r="N87" i="42"/>
  <c r="M87" i="42"/>
  <c r="Q86" i="42"/>
  <c r="O86" i="42"/>
  <c r="N86" i="42"/>
  <c r="M86" i="42"/>
  <c r="H86" i="42"/>
  <c r="F86" i="42"/>
  <c r="J86" i="42" s="1"/>
  <c r="N85" i="42"/>
  <c r="M85" i="42"/>
  <c r="A85" i="42"/>
  <c r="N84" i="42"/>
  <c r="M84" i="42"/>
  <c r="N83" i="42"/>
  <c r="M83" i="42"/>
  <c r="Q82" i="42"/>
  <c r="O82" i="42"/>
  <c r="N82" i="42"/>
  <c r="M82" i="42"/>
  <c r="H82" i="42"/>
  <c r="F82" i="42"/>
  <c r="J82" i="42" s="1"/>
  <c r="N81" i="42"/>
  <c r="M81" i="42"/>
  <c r="A81" i="42"/>
  <c r="N80" i="42"/>
  <c r="M80" i="42"/>
  <c r="N79" i="42"/>
  <c r="M79" i="42"/>
  <c r="Q78" i="42"/>
  <c r="O78" i="42"/>
  <c r="N78" i="42"/>
  <c r="M78" i="42"/>
  <c r="H78" i="42"/>
  <c r="F78" i="42"/>
  <c r="J78" i="42" s="1"/>
  <c r="N77" i="42"/>
  <c r="M77" i="42"/>
  <c r="A77" i="42"/>
  <c r="N76" i="42"/>
  <c r="M76" i="42"/>
  <c r="N75" i="42"/>
  <c r="M75" i="42"/>
  <c r="Q74" i="42"/>
  <c r="O74" i="42"/>
  <c r="N74" i="42"/>
  <c r="M74" i="42"/>
  <c r="H74" i="42"/>
  <c r="F74" i="42"/>
  <c r="J74" i="42" s="1"/>
  <c r="N73" i="42"/>
  <c r="M73" i="42"/>
  <c r="A73" i="42"/>
  <c r="N72" i="42"/>
  <c r="M72" i="42"/>
  <c r="N71" i="42"/>
  <c r="M71" i="42"/>
  <c r="Q70" i="42"/>
  <c r="O70" i="42"/>
  <c r="S70" i="42" s="1"/>
  <c r="N70" i="42"/>
  <c r="M70" i="42"/>
  <c r="H70" i="42"/>
  <c r="F70" i="42"/>
  <c r="J70" i="42" s="1"/>
  <c r="M69" i="42"/>
  <c r="M68" i="42"/>
  <c r="M67" i="42"/>
  <c r="Q66" i="42"/>
  <c r="O66" i="42"/>
  <c r="S66" i="42" s="1"/>
  <c r="N66" i="42"/>
  <c r="M66" i="42"/>
  <c r="H66" i="42"/>
  <c r="F66" i="42"/>
  <c r="J66" i="42" s="1"/>
  <c r="M64" i="42"/>
  <c r="Q63" i="42"/>
  <c r="O63" i="42"/>
  <c r="S63" i="42" s="1"/>
  <c r="N63" i="42"/>
  <c r="M63" i="42"/>
  <c r="H63" i="42"/>
  <c r="F63" i="42"/>
  <c r="J63" i="42" s="1"/>
  <c r="M62" i="42"/>
  <c r="Q61" i="42"/>
  <c r="O61" i="42"/>
  <c r="S61" i="42" s="1"/>
  <c r="N61" i="42"/>
  <c r="M61" i="42"/>
  <c r="H61" i="42"/>
  <c r="F61" i="42"/>
  <c r="J61" i="42" s="1"/>
  <c r="N60" i="42"/>
  <c r="M60" i="42"/>
  <c r="N59" i="42"/>
  <c r="M59" i="42"/>
  <c r="Q58" i="42"/>
  <c r="O58" i="42"/>
  <c r="S58" i="42" s="1"/>
  <c r="N58" i="42"/>
  <c r="M58" i="42"/>
  <c r="H58" i="42"/>
  <c r="F58" i="42"/>
  <c r="J58" i="42" s="1"/>
  <c r="M57" i="42"/>
  <c r="M56" i="42"/>
  <c r="Q55" i="42"/>
  <c r="O55" i="42"/>
  <c r="S55" i="42" s="1"/>
  <c r="N55" i="42"/>
  <c r="M55" i="42"/>
  <c r="H55" i="42"/>
  <c r="F55" i="42"/>
  <c r="J55" i="42" s="1"/>
  <c r="M53" i="42"/>
  <c r="Q52" i="42"/>
  <c r="O52" i="42"/>
  <c r="S52" i="42" s="1"/>
  <c r="N52" i="42"/>
  <c r="M52" i="42"/>
  <c r="H52" i="42"/>
  <c r="F52" i="42"/>
  <c r="J52" i="42" s="1"/>
  <c r="A51" i="42"/>
  <c r="M50" i="42"/>
  <c r="M49" i="42"/>
  <c r="Q48" i="42"/>
  <c r="O48" i="42"/>
  <c r="S48" i="42" s="1"/>
  <c r="N48" i="42"/>
  <c r="M48" i="42"/>
  <c r="H48" i="42"/>
  <c r="F48" i="42"/>
  <c r="J48" i="42" s="1"/>
  <c r="M46" i="42"/>
  <c r="M45" i="42"/>
  <c r="Q44" i="42"/>
  <c r="O44" i="42"/>
  <c r="S44" i="42" s="1"/>
  <c r="N44" i="42"/>
  <c r="M44" i="42"/>
  <c r="H44" i="42"/>
  <c r="F44" i="42"/>
  <c r="J44" i="42" s="1"/>
  <c r="Q42" i="42"/>
  <c r="O42" i="42"/>
  <c r="S42" i="42" s="1"/>
  <c r="N42" i="42"/>
  <c r="M42" i="42"/>
  <c r="H42" i="42"/>
  <c r="F42" i="42"/>
  <c r="J42" i="42" s="1"/>
  <c r="Q40" i="42"/>
  <c r="O40" i="42"/>
  <c r="S40" i="42" s="1"/>
  <c r="N40" i="42"/>
  <c r="M40" i="42"/>
  <c r="H40" i="42"/>
  <c r="F40" i="42"/>
  <c r="J40" i="42" s="1"/>
  <c r="N38" i="42"/>
  <c r="M38" i="42"/>
  <c r="Q37" i="42"/>
  <c r="O37" i="42"/>
  <c r="S37" i="42" s="1"/>
  <c r="N37" i="42"/>
  <c r="M37" i="42"/>
  <c r="H37" i="42"/>
  <c r="F37" i="42"/>
  <c r="J37" i="42" s="1"/>
  <c r="Q35" i="42"/>
  <c r="O35" i="42"/>
  <c r="S35" i="42" s="1"/>
  <c r="N35" i="42"/>
  <c r="M35" i="42"/>
  <c r="H35" i="42"/>
  <c r="F35" i="42"/>
  <c r="J35" i="42" s="1"/>
  <c r="M34" i="42"/>
  <c r="M33" i="42"/>
  <c r="Q32" i="42"/>
  <c r="O32" i="42"/>
  <c r="S32" i="42" s="1"/>
  <c r="N32" i="42"/>
  <c r="M32" i="42"/>
  <c r="H32" i="42"/>
  <c r="F32" i="42"/>
  <c r="J32" i="42" s="1"/>
  <c r="M30" i="42"/>
  <c r="Q29" i="42"/>
  <c r="O29" i="42"/>
  <c r="S29" i="42" s="1"/>
  <c r="N29" i="42"/>
  <c r="M29" i="42"/>
  <c r="H29" i="42"/>
  <c r="F29" i="42"/>
  <c r="J29" i="42" s="1"/>
  <c r="N28" i="42"/>
  <c r="M28" i="42"/>
  <c r="Q27" i="42"/>
  <c r="O27" i="42"/>
  <c r="S27" i="42" s="1"/>
  <c r="N27" i="42"/>
  <c r="M27" i="42"/>
  <c r="H27" i="42"/>
  <c r="F27" i="42"/>
  <c r="J27" i="42" s="1"/>
  <c r="Q25" i="42"/>
  <c r="O25" i="42"/>
  <c r="S25" i="42" s="1"/>
  <c r="N25" i="42"/>
  <c r="M25" i="42"/>
  <c r="H25" i="42"/>
  <c r="F25" i="42"/>
  <c r="J25" i="42" s="1"/>
  <c r="N24" i="42"/>
  <c r="M24" i="42"/>
  <c r="N23" i="42"/>
  <c r="M23" i="42"/>
  <c r="Q22" i="42"/>
  <c r="O22" i="42"/>
  <c r="S22" i="42" s="1"/>
  <c r="N22" i="42"/>
  <c r="M22" i="42"/>
  <c r="H22" i="42"/>
  <c r="F22" i="42"/>
  <c r="J22" i="42" s="1"/>
  <c r="M21" i="42"/>
  <c r="Q19" i="42"/>
  <c r="O19" i="42"/>
  <c r="S19" i="42" s="1"/>
  <c r="N19" i="42"/>
  <c r="M19" i="42"/>
  <c r="H19" i="42"/>
  <c r="F19" i="42"/>
  <c r="J19" i="42" s="1"/>
  <c r="M18" i="42"/>
  <c r="M17" i="42"/>
  <c r="Q16" i="42"/>
  <c r="O16" i="42"/>
  <c r="S16" i="42" s="1"/>
  <c r="N16" i="42"/>
  <c r="M16" i="42"/>
  <c r="J16" i="42"/>
  <c r="M15" i="42"/>
  <c r="M14" i="42"/>
  <c r="Q13" i="42"/>
  <c r="O13" i="42"/>
  <c r="S13" i="42" s="1"/>
  <c r="N13" i="42"/>
  <c r="M13" i="42"/>
  <c r="H13" i="42"/>
  <c r="F13" i="42"/>
  <c r="J13" i="42" s="1"/>
  <c r="F64" i="32"/>
  <c r="F65" i="32"/>
  <c r="F66" i="32"/>
  <c r="F74" i="32"/>
  <c r="F75" i="32"/>
</calcChain>
</file>

<file path=xl/comments1.xml><?xml version="1.0" encoding="utf-8"?>
<comments xmlns="http://schemas.openxmlformats.org/spreadsheetml/2006/main">
  <authors>
    <author>Planeacion</author>
  </authors>
  <commentList>
    <comment ref="K11"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K27"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K47"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K66"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 ref="K80" authorId="0" shapeId="0">
      <text>
        <r>
          <rPr>
            <b/>
            <sz val="8"/>
            <color indexed="81"/>
            <rFont val="Tahoma"/>
            <family val="2"/>
          </rPr>
          <t>NOTA:</t>
        </r>
        <r>
          <rPr>
            <sz val="8"/>
            <color indexed="81"/>
            <rFont val="Tahoma"/>
            <family val="2"/>
          </rPr>
          <t xml:space="preserve">
Es la cuantificación de los recursos que se invertirán para alcanzar la meta</t>
        </r>
      </text>
    </comment>
  </commentList>
</comments>
</file>

<file path=xl/comments2.xml><?xml version="1.0" encoding="utf-8"?>
<comments xmlns="http://schemas.openxmlformats.org/spreadsheetml/2006/main">
  <authors>
    <author>AdministradorDCC</author>
  </authors>
  <commentList>
    <comment ref="F75" authorId="0" shapeId="0">
      <text>
        <r>
          <rPr>
            <b/>
            <sz val="9"/>
            <color indexed="81"/>
            <rFont val="Tahoma"/>
            <family val="2"/>
          </rPr>
          <t>342 bienes reportados con depreciación $0,00 fueron dados de baja en resol. 457 del 30-jun-2016.
288 bienes no reportados con depreciación $0,00 fueron dados de baja en resol. 457 del 30-jun-2016.
TOTAL 2989 elementos reportados para baja</t>
        </r>
        <r>
          <rPr>
            <sz val="9"/>
            <color indexed="81"/>
            <rFont val="Tahoma"/>
            <family val="2"/>
          </rPr>
          <t xml:space="preserve">
</t>
        </r>
      </text>
    </comment>
  </commentList>
</comments>
</file>

<file path=xl/comments3.xml><?xml version="1.0" encoding="utf-8"?>
<comments xmlns="http://schemas.openxmlformats.org/spreadsheetml/2006/main">
  <authors>
    <author>Luz Miriam Diaz Diaz</author>
  </authors>
  <commentList>
    <comment ref="F18" authorId="0" shapeId="0">
      <text>
        <r>
          <rPr>
            <b/>
            <sz val="9"/>
            <color indexed="81"/>
            <rFont val="Tahoma"/>
            <family val="2"/>
          </rPr>
          <t>Luz Miriam Diaz :</t>
        </r>
        <r>
          <rPr>
            <sz val="9"/>
            <color indexed="81"/>
            <rFont val="Tahoma"/>
            <family val="2"/>
          </rPr>
          <t xml:space="preserve">
Favor escribir el tiempo de ejecución del trámite</t>
        </r>
      </text>
    </comment>
  </commentList>
</comments>
</file>

<file path=xl/comments4.xml><?xml version="1.0" encoding="utf-8"?>
<comments xmlns="http://schemas.openxmlformats.org/spreadsheetml/2006/main">
  <authors>
    <author>Lina Cardona</author>
  </authors>
  <commentList>
    <comment ref="C9" authorId="0" shapeId="0">
      <text>
        <r>
          <rPr>
            <b/>
            <sz val="11"/>
            <color indexed="81"/>
            <rFont val="Arial"/>
            <family val="2"/>
          </rPr>
          <t>Es el por qué podría llegar a materializarse el riesgo</t>
        </r>
      </text>
    </comment>
    <comment ref="D9" authorId="0" shapeId="0">
      <text>
        <r>
          <rPr>
            <b/>
            <sz val="11"/>
            <color indexed="81"/>
            <rFont val="Arial"/>
            <family val="2"/>
          </rPr>
          <t>Situación que puede llegar a afectar el logro de los objetivos de la entidad</t>
        </r>
      </text>
    </comment>
    <comment ref="E9" authorId="0" shapeId="0">
      <text>
        <r>
          <rPr>
            <b/>
            <sz val="11"/>
            <color indexed="81"/>
            <rFont val="Arial"/>
            <family val="2"/>
          </rPr>
          <t>Qué le pasaría a la entidad si el riesgo se llega a materializar?</t>
        </r>
      </text>
    </comment>
    <comment ref="U9" authorId="0" shapeId="0">
      <text>
        <r>
          <rPr>
            <b/>
            <sz val="11"/>
            <color indexed="81"/>
            <rFont val="Arial"/>
            <family val="2"/>
          </rPr>
          <t>Preventivas o Correctivas</t>
        </r>
        <r>
          <rPr>
            <b/>
            <sz val="9"/>
            <color indexed="81"/>
            <rFont val="Tahoma"/>
            <family val="2"/>
          </rPr>
          <t xml:space="preserve">
</t>
        </r>
      </text>
    </comment>
    <comment ref="X9" authorId="0" shapeId="0">
      <text>
        <r>
          <rPr>
            <b/>
            <sz val="11"/>
            <color indexed="81"/>
            <rFont val="Arial"/>
            <family val="2"/>
          </rPr>
          <t>Escriba fórmula del indicador</t>
        </r>
      </text>
    </comment>
  </commentList>
</comments>
</file>

<file path=xl/sharedStrings.xml><?xml version="1.0" encoding="utf-8"?>
<sst xmlns="http://schemas.openxmlformats.org/spreadsheetml/2006/main" count="1519" uniqueCount="541">
  <si>
    <t>METAS</t>
  </si>
  <si>
    <t>ACTIVIDADES</t>
  </si>
  <si>
    <t>RESPONSABLE</t>
  </si>
  <si>
    <t>PLAZO</t>
  </si>
  <si>
    <t>DEPENDENCIA :</t>
  </si>
  <si>
    <t>FECHA DE FORMULACIÓN :</t>
  </si>
  <si>
    <t>PROGRAMADAS POR CADA META</t>
  </si>
  <si>
    <t>DE CADA ACTIVIDAD</t>
  </si>
  <si>
    <t>META</t>
  </si>
  <si>
    <t>DE CADA META</t>
  </si>
  <si>
    <t>INDICADOR</t>
  </si>
  <si>
    <t>Versión</t>
  </si>
  <si>
    <t>Página No.</t>
  </si>
  <si>
    <t>República de Colombia</t>
  </si>
  <si>
    <t>1 de 1</t>
  </si>
  <si>
    <t>PLANEACIÓN ESTRATÉGICA</t>
  </si>
  <si>
    <t>OBJETIVO ESTRATÉGICO:</t>
  </si>
  <si>
    <t>RECURSOS $
NECESARIOS</t>
  </si>
  <si>
    <t>PARA EJECUTAR LA META</t>
  </si>
  <si>
    <t>DE RESULTADO</t>
  </si>
  <si>
    <t>EVALUACIÓN PLAN DE ACCIÓN</t>
  </si>
  <si>
    <t>SEGUIMIENTO A LA GESTIÓN</t>
  </si>
  <si>
    <t>SGE-FT-005</t>
  </si>
  <si>
    <t>TRIMESTRE REPORTADO:</t>
  </si>
  <si>
    <t>PRIMER TRIMESTRE</t>
  </si>
  <si>
    <t>FECHA DE EVALUACIÓN :</t>
  </si>
  <si>
    <t>SEGUNDO TRIMESTRE</t>
  </si>
  <si>
    <t>TERCER TRIMESTRE</t>
  </si>
  <si>
    <t>CUARTO TRIMESTRE</t>
  </si>
  <si>
    <t>POLÍTICA DE DESARROLLO ADMINISTRATIVO:</t>
  </si>
  <si>
    <t>1. Gestión Misional y de Gobierno.</t>
  </si>
  <si>
    <t>2. Transparencia, participación y servicio al ciudadano.</t>
  </si>
  <si>
    <t>4. Eficiencia Administrativa</t>
  </si>
  <si>
    <t>5. Gestión Financiera</t>
  </si>
  <si>
    <t>Actividades Ejecutadas/actividades programadas</t>
  </si>
  <si>
    <t>Formular y hacer seguimiento a los planes específicos de 4 procesos misionales</t>
  </si>
  <si>
    <t>Realizar seguimiento de proyectos aprobados con la respectiva solicitud de informes.</t>
  </si>
  <si>
    <t>Estudio y evaluación de proyectos presentados</t>
  </si>
  <si>
    <t>Emitir las directrices para la presentación de proyectos</t>
  </si>
  <si>
    <t>Presentación y selección de proyectos con el comité asesor</t>
  </si>
  <si>
    <t>Evaluación de los planes específicos presentados por las D.S y O.O</t>
  </si>
  <si>
    <t>Tabulación y elaboración de estadísticas de los reportes trimestrales (SIM)</t>
  </si>
  <si>
    <t>Evaluar el cumplimiento trimestral de los planes específicos.</t>
  </si>
  <si>
    <t>Elaborar Informes semestrales del cumplimiento de los planes específicos.</t>
  </si>
  <si>
    <t>Reportar en el I semestre el avance de cumplimiento a los interesados (D.S y O.O) y la Oficina de Planeación</t>
  </si>
  <si>
    <t>% de cumplimiento de ejecución de proyectos aprobados</t>
  </si>
  <si>
    <t>Procedimiento actualizado e implementado</t>
  </si>
  <si>
    <t>Implementar las actividades definidas en el plan de trabajo</t>
  </si>
  <si>
    <t>Actualizar con los responsables el plan de trabajo para implementación de la política.</t>
  </si>
  <si>
    <t>Realizar el seguimiento para implementar los criterios faltantes de la estrategia GEL</t>
  </si>
  <si>
    <t>Actualizar los mapas de riesgos de la entidad</t>
  </si>
  <si>
    <t>Simplificar el procedimiento para la atención de eventos de afluencia masiva</t>
  </si>
  <si>
    <t xml:space="preserve">Realizar 40 auditorías internas de calidad
</t>
  </si>
  <si>
    <t>Elaborar el programa de auditorías</t>
  </si>
  <si>
    <t>No. auditorías ejecutadas
-----------------------
No. auditorías programadas</t>
  </si>
  <si>
    <t>Socializar el programa y el procedimiento con potenciales auditores</t>
  </si>
  <si>
    <t xml:space="preserve">Ejecutar el programa de auditoría </t>
  </si>
  <si>
    <t>Realizar el seguimiento a los hallazgos de las auditorías externas e internas sobre el SGC.</t>
  </si>
  <si>
    <t>Elaborar y tramitar un estudio de reestructuración de la Entidad</t>
  </si>
  <si>
    <t>Redefinir las funciones de los grupos internos de trabajo</t>
  </si>
  <si>
    <t>Ejecutar los proyectos de inversión</t>
  </si>
  <si>
    <t>Actualizar los proyectos en el SUIFP</t>
  </si>
  <si>
    <t>Ejecutar los recursos asignados en la vigencia</t>
  </si>
  <si>
    <t>Jefe Oficina Asesora de Planeación</t>
  </si>
  <si>
    <t>Emitir los lineamientos para la formulación de los planes específicos</t>
  </si>
  <si>
    <t>Profesional Oficina Planeación</t>
  </si>
  <si>
    <t>% ejecución promedio de los planes específicos de procesos misionales</t>
  </si>
  <si>
    <t>Mejorar el sistema de respuesta a los  requerimientos de los Clientes</t>
  </si>
  <si>
    <t>Continuar la implementación del Banco de Proyectos de Acción Social y Gestión Ambiental</t>
  </si>
  <si>
    <t>Formular e implementar la política de participación y servicio al ciudadano</t>
  </si>
  <si>
    <t>Realizar la divulgación y sensibilización</t>
  </si>
  <si>
    <t>Realizar mesa de trabajo con funcionarios involucrados para elaborar el plan de acción</t>
  </si>
  <si>
    <t>Realizar dos seguimientos al plan de trabajo formulado</t>
  </si>
  <si>
    <t>Técnico de Servicios Orientación Ciudadana</t>
  </si>
  <si>
    <t>Política formulada y plan de trabajo en implementación.</t>
  </si>
  <si>
    <t>Técnico para Apoyo 
Orientación Ciudadana</t>
  </si>
  <si>
    <t>Implementar la estrategia de rendición de cuentas a la ciudadanía</t>
  </si>
  <si>
    <t>Aplicar encuesta de satisfacción virtual, incluir FAQ rendición de cuentas, utilizar lenguaje ciudadano, crear enlace con Urna de cristal,  cumplir todos los criterios de la fase de información y democracia del Manual  3.1</t>
  </si>
  <si>
    <t>Programar un espacio trimestral para intercambio de información con el ciudadano, recopilar y publicar FAQ en la página web</t>
  </si>
  <si>
    <t>Desarrollar un encuentro semestral  con los Líderes Voluntarios que participan en cursos de capacitación en la ESCAP.</t>
  </si>
  <si>
    <t>Desarrollar una audiencia pública de rendición de cuentas a la ciudadanía a través de videoconferencia incluyendo chat y/o foro.  Recopilar y publicar FAQ en la página web</t>
  </si>
  <si>
    <t>Divulgar informe trimestral de gestión por área misional .</t>
  </si>
  <si>
    <t>Porcentaje de cumplimiento del plan formulado</t>
  </si>
  <si>
    <t>Formular un plan de trabajo</t>
  </si>
  <si>
    <t>Realizar seguimiento al plan de trabajo.</t>
  </si>
  <si>
    <t>Realizar un diagnóstico identificando las debilidades en el sistema de respuesta</t>
  </si>
  <si>
    <t>Continuar la implementación de la política de comunicación organizacional</t>
  </si>
  <si>
    <t>No. de mecanismos implementados
_____________
No. de mecanismos de la política</t>
  </si>
  <si>
    <t>Hacer seguimiento a los mapas de riesgos actualizados</t>
  </si>
  <si>
    <t>Identificar metodología y preparar capacitación</t>
  </si>
  <si>
    <t>Dictar la capacitación a los dueños de los procesos</t>
  </si>
  <si>
    <t>Preparar plan de trabajo</t>
  </si>
  <si>
    <t>Realizar el seguimiento a las dependencias de la DIGER</t>
  </si>
  <si>
    <t>Realizar el seguimiento a las seccionales y oficinas operativas</t>
  </si>
  <si>
    <t>Mapas de riesgos actualizados / No. total de dependencias</t>
  </si>
  <si>
    <t>No. hallazgos cerrados / No. Hallazgos totales</t>
  </si>
  <si>
    <t>Actualizar procedimiento</t>
  </si>
  <si>
    <t>Divulgar nuevo procedimiento a Direcciones seccionales y oficinas operativas</t>
  </si>
  <si>
    <t>Definir estrategias de reducción</t>
  </si>
  <si>
    <t>Actualizar el estudio técnico</t>
  </si>
  <si>
    <t>Realizar el trámite respectivo ante el GSED</t>
  </si>
  <si>
    <t>Estudio técnico aprobado</t>
  </si>
  <si>
    <t>Realizar el seguimiento y actualización del SPI</t>
  </si>
  <si>
    <t>No. proyectos aprobados / 3</t>
  </si>
  <si>
    <t>Formular la política de participación y servicios al ciudadano</t>
  </si>
  <si>
    <t>Participar en dos eventos masivos relacionados con la misión institucional donde participen los ciudadanos, utilizar lenguaje ciudadano.</t>
  </si>
  <si>
    <t>Aplicar y analizar resultados de la encuesta de satisfacción de clientes</t>
  </si>
  <si>
    <t>Variación de los hallazgos por atención a los requerimientos de los clientes</t>
  </si>
  <si>
    <t>Realizar seguimiento a las tareas de la Revisión de la Dirección</t>
  </si>
  <si>
    <t xml:space="preserve">ACTIVIDADES </t>
  </si>
  <si>
    <t>MEDICIÓN DEL INDICADOR</t>
  </si>
  <si>
    <t>EJECUTADAS POR CADA META</t>
  </si>
  <si>
    <t>CUMPLIMIENTO</t>
  </si>
  <si>
    <t>La medición del indicador de resultado se calcula con base en la formula del indicador.  Este valor siempre será en porcentaje (%).</t>
  </si>
  <si>
    <t>PES-FT-001</t>
  </si>
  <si>
    <t>DEFENSA CIVIL COLOMBIANA</t>
  </si>
  <si>
    <t>INDICADOR DE CUMPLIMIENTO</t>
  </si>
  <si>
    <t>PLAZO DE CADA ACTIVIDAD</t>
  </si>
  <si>
    <t>I TRIM</t>
  </si>
  <si>
    <t>II TRIM</t>
  </si>
  <si>
    <t>III TRIM</t>
  </si>
  <si>
    <t>IV TRIM</t>
  </si>
  <si>
    <t>Ponderación de cada actividad</t>
  </si>
  <si>
    <t>PLAN ANTICORRUPCIÓN Y DE ATENCIÓN AL CIUDADANO</t>
  </si>
  <si>
    <t>GESTIÓN DEL RIESGO DE CORRUPCIÓN - MAPAS DE RIESGOS DE CORRUPCIÓN</t>
  </si>
  <si>
    <t xml:space="preserve">Componente 1: </t>
  </si>
  <si>
    <t>Componente 2:</t>
  </si>
  <si>
    <t>Componente 3:</t>
  </si>
  <si>
    <t>Componente 4:</t>
  </si>
  <si>
    <t>Componente 5:</t>
  </si>
  <si>
    <t>Componente 6:</t>
  </si>
  <si>
    <t>Actualizar los riesgos de corrupción de 12 procesos de gestión</t>
  </si>
  <si>
    <t>Consolidar la Matriz de Riesgos de Corrupción</t>
  </si>
  <si>
    <t>Divulgar los riesgos de corrupción a través de la página WEB</t>
  </si>
  <si>
    <t>Incluir el mapa de riesgos de corrupción en el sistema de información.</t>
  </si>
  <si>
    <t>X</t>
  </si>
  <si>
    <t>Realizar el monitoreo y revisión de los riesgos de corrupción</t>
  </si>
  <si>
    <t>Realizar las mesas de trabajo para la  revisión de los riesgos identificados con el fin de determinar la necesidad de modificar, actualizar o mantener en las mismas condiciones los factores de riesgo, así como su identificación, análisis y valoración</t>
  </si>
  <si>
    <t xml:space="preserve">Realizar tres seguimientos de los  riesgos de corrupción </t>
  </si>
  <si>
    <t>Jefe Oficina de Control Interno</t>
  </si>
  <si>
    <t>Realizar la publicación del informe de cada seguimiento realizado a los  riesgos de corrupción</t>
  </si>
  <si>
    <t>Responsables de generación y publicación de la información</t>
  </si>
  <si>
    <t>Técnico para Apoyo de Seguridad y Defensa OAP</t>
  </si>
  <si>
    <t>Desarrollar las actividades necesarias para mantener la transparencia activa de la entidad.</t>
  </si>
  <si>
    <t>Desarrollar las actividades necesarias para mantener la transparencia pasiva de la entidad.</t>
  </si>
  <si>
    <t>Jefe de Grupo de Orientación Ciudadana y Gestión Documental</t>
  </si>
  <si>
    <t xml:space="preserve">Realizar seguimiento trimestral a la calidad y oportunidad de las  respuestas de PQRSD, allegadas por los ciudadanos y grupos de interés. </t>
  </si>
  <si>
    <t>Profesional de defensa Oficina de Prensa</t>
  </si>
  <si>
    <t>Jefe Oficina Asesora de las TIC.</t>
  </si>
  <si>
    <t>Actualizar las bases de Datos abiertos en la página www.datos.gov.co</t>
  </si>
  <si>
    <t>Responsables de los procesos</t>
  </si>
  <si>
    <t>Jefe Oficina Asesora de Planeación.</t>
  </si>
  <si>
    <t xml:space="preserve">Fortalecer los conocimientos y criterios sobre transparencia y acceso a la información pública </t>
  </si>
  <si>
    <t xml:space="preserve">Crear mecanismos para fortalecer la atención incluyente y accesibilidad </t>
  </si>
  <si>
    <t>Profesional de defensa Grupo de Prevención y Acción integral.</t>
  </si>
  <si>
    <t>Jefe Oficina Asesora de las TIC</t>
  </si>
  <si>
    <t>Desarrollar el plan institucional de capacitación de los servidores públicos de la entidad</t>
  </si>
  <si>
    <t>Profesional de Defensa Grupo de Gestión del Talento Humano</t>
  </si>
  <si>
    <t xml:space="preserve">Asegurar el cumplimiento normativo en temas de tratamiento de datos personales y PQRSD </t>
  </si>
  <si>
    <t>Jefe Grupo de Orientación Ciudadana y Gestión Documental</t>
  </si>
  <si>
    <t>Mejorar el relacionamiento con el ciudadano</t>
  </si>
  <si>
    <t>Profesional de defensa Grupo de Prevención y acción Integral</t>
  </si>
  <si>
    <t>Desarrollar las acciones necesarias para fortalecer la fase de dialogo de la Rendición de cuentas a la ciudadanía.</t>
  </si>
  <si>
    <t>Desarrollar las acciones necesarias para fortalecer la fase de responsabilidad de la Rendición de cuentas a la ciudadanía.</t>
  </si>
  <si>
    <t>Técnico para apoyo de seguridad y defensa OAP</t>
  </si>
  <si>
    <t>Promover la participación ciudadana en la gestión de la entidad.</t>
  </si>
  <si>
    <t>Jefe Oficina Asesora de Planeación
Directores Seccionales y Líderes de Oficinas de Defensa Civil</t>
  </si>
  <si>
    <t>Jefe de Oficina de Control Interno</t>
  </si>
  <si>
    <t xml:space="preserve">Diseñar un cronograma que defina los espacios de participación ciudadana que se implementarán en la entidad y publicarlo en la página web oficial </t>
  </si>
  <si>
    <t>MECANISMOS PARA LA TRANSPARENCIA Y EL ACCESO A LA INFORMACIÓN</t>
  </si>
  <si>
    <t>OBJETIVO ESTRATÉGICO 5:</t>
  </si>
  <si>
    <t>INICIATIVAS ADICIONALES</t>
  </si>
  <si>
    <t>Realizar convocatoria a mesas de trabajo.</t>
  </si>
  <si>
    <t>No. actividades realizadas / No. actividades programadas</t>
  </si>
  <si>
    <t>No. seguimientos  realizados / No. seguimientos programados</t>
  </si>
  <si>
    <t>Implementar un programa de mejora continua de la gestión y desempeño institucional.</t>
  </si>
  <si>
    <t>Identificar y relacionar las condiciones institucionales idóneas para la promoción de la participación ciudadana</t>
  </si>
  <si>
    <t xml:space="preserve"> </t>
  </si>
  <si>
    <t>Profesional Grupo de Prevención y Acción Integral.</t>
  </si>
  <si>
    <t>Realizar seguimiento cuatrimestral al cumplimiento de la estrategia de rendición de cuentas.</t>
  </si>
  <si>
    <t>Socializar el plan institucional de capacitación.</t>
  </si>
  <si>
    <t>Elaborar 4 informes  de control sobre el estado de respuestas a las PQRD de las dependencias y seccionales para identificar oportunidades de mejora en la prestación de los servicios</t>
  </si>
  <si>
    <t>Actualizar el normograma de la Entidad en la sección de transparencia Del sitio web oficial.</t>
  </si>
  <si>
    <t xml:space="preserve">Jefe Oficina Asesora Jurídica
</t>
  </si>
  <si>
    <t>Actualizar el Plan Institucional de Capacitación conforme a los lineamientos de la política de servicio al ciudadano de MIPG.</t>
  </si>
  <si>
    <t>Realizar seguimiento trimestral al cumplimiento de la Estrategia de Participación Ciudadana y el cronograma planteado.</t>
  </si>
  <si>
    <t>Disponer 12 espacios de participación ciudadana: 2 foros de planeación participativa, 5 encuestas sobre temas misionales, 5 encuestas sobre temas administrativos dirigidos a los usuarios.</t>
  </si>
  <si>
    <t>Jefe Oficina Asesora de Planeación
Dueños de los procesos</t>
  </si>
  <si>
    <t>MAPA DE RIESGOS</t>
  </si>
  <si>
    <t>PLANEACION 
ESTRATEGICA</t>
  </si>
  <si>
    <t>PES-FT-012</t>
  </si>
  <si>
    <t>IDENTIFICACIÓN DEL RIESGO</t>
  </si>
  <si>
    <t>ANALISIS DEL RIESGO</t>
  </si>
  <si>
    <t xml:space="preserve"> VALORACIÓN DEL RIESGO ANTES DE CONTROLES </t>
  </si>
  <si>
    <t>VALORACIÓN DEL RIESGO DESPUES DE CONTROLES</t>
  </si>
  <si>
    <t>ACCIONES</t>
  </si>
  <si>
    <t>MONITOREO</t>
  </si>
  <si>
    <t>PROCESO</t>
  </si>
  <si>
    <t>CAUSA</t>
  </si>
  <si>
    <t>RIESGO</t>
  </si>
  <si>
    <t>CONSECUENCIA (Efectos)</t>
  </si>
  <si>
    <t>VALORACIÓN DEL RIESGO</t>
  </si>
  <si>
    <t>NUEVA CALIFICACIÓN</t>
  </si>
  <si>
    <t>Acciones</t>
  </si>
  <si>
    <t>Fecha cumplimiento de las acciones</t>
  </si>
  <si>
    <t>Responsable</t>
  </si>
  <si>
    <t>Indicador</t>
  </si>
  <si>
    <t>Acciones ejecutadas</t>
  </si>
  <si>
    <t>Registro o evidencia de cumplimiento</t>
  </si>
  <si>
    <t>Medición del indicador</t>
  </si>
  <si>
    <t>Riesgo Inherente</t>
  </si>
  <si>
    <t>Riesgo Residual</t>
  </si>
  <si>
    <t>Probabilidad</t>
  </si>
  <si>
    <t>Impacto</t>
  </si>
  <si>
    <t>Nueva Zona del riesgo</t>
  </si>
  <si>
    <t>Zona del riesgo</t>
  </si>
  <si>
    <t>Controles</t>
  </si>
  <si>
    <t>Puntaje evaluación de los Controles</t>
  </si>
  <si>
    <t>Casillas a disminuir</t>
  </si>
  <si>
    <t xml:space="preserve">Puntaje </t>
  </si>
  <si>
    <t>Zona de Riesgo</t>
  </si>
  <si>
    <t>PROCESOS ESTRATEGICOS</t>
  </si>
  <si>
    <t>Presentación de información falsa y/o alterada de la gestión institucional para obtener favorabilidad de las autoridades de control</t>
  </si>
  <si>
    <t>Pérdida de credibilidad institucional.</t>
  </si>
  <si>
    <t>Posible</t>
  </si>
  <si>
    <t>Mayor</t>
  </si>
  <si>
    <t>Alta</t>
  </si>
  <si>
    <t>Improbable</t>
  </si>
  <si>
    <t>Moderada</t>
  </si>
  <si>
    <t>Ausencia de indicadores claros</t>
  </si>
  <si>
    <t>PROCESOS MISIONALES - GESTION DEL RIESGO</t>
  </si>
  <si>
    <t>Investigaciones de tipo Disciplinario, Penal o Fiscal.
Pérdida de credibilidad frente a la entidad e impacto negativo en la imagen institucional.</t>
  </si>
  <si>
    <t>Subdirector de Capacitación y Entrenamiento</t>
  </si>
  <si>
    <t>No. de actividades realizadas /
No. de actividades planeadas</t>
  </si>
  <si>
    <t>Intereses particulares de personal que se capacita en la entidad.</t>
  </si>
  <si>
    <t>Investigaciones de tipo Disciplinario o Fiscal.
Pérdida de credibilidad frente a la entidad e impacto negativo en la imagen institucional.</t>
  </si>
  <si>
    <t>Probable</t>
  </si>
  <si>
    <t>Tráfico de influencias</t>
  </si>
  <si>
    <t xml:space="preserve"> Incumplimiento de los lineamientos académicos</t>
  </si>
  <si>
    <t>Debilidad en los controles en las seccionales</t>
  </si>
  <si>
    <t>Destinación indebida de ayudas  para el beneficio propio o de particulares</t>
  </si>
  <si>
    <t>Rara vez</t>
  </si>
  <si>
    <t>Baja</t>
  </si>
  <si>
    <t>Falta de control en el procedimiento de entrega de ayudas humanitarias</t>
  </si>
  <si>
    <t>Ausencia de controles para los voluntarios</t>
  </si>
  <si>
    <t>Hurto de bienes de terceros en atención de emergencias</t>
  </si>
  <si>
    <t>1. Detrimento de la imagen institucional.
2. Pérdida de credibilidad y confianza por parte de la comunidad.
3. Investigaciones de orden disciplinarios, fiscal o penal a la entidad.</t>
  </si>
  <si>
    <t>Respuesta a desastres por parte de las organizaciones de DC sin la participación de funcionarios de la Entidad.</t>
  </si>
  <si>
    <t>GESTIÓN DE LA INFORMACIÓN</t>
  </si>
  <si>
    <t>Insuficiencia en el control de las herramientas tecnológicas disponibles al ciudadano para la formulación y seguimiento de peticiones, quejas, denuncias y reclamos.</t>
  </si>
  <si>
    <t>Investigaciones de tipo Disciplinario o de tipo Penal.</t>
  </si>
  <si>
    <t>GESTIÓN LEGAL</t>
  </si>
  <si>
    <t>Investigaciones de tipo Disciplinario o Investigaciones de tipo Penal o Fiscal.
Pérdida de credibilidad frente a la entidad e impacto negativo en la imagen institucional.</t>
  </si>
  <si>
    <t>Amiguismo</t>
  </si>
  <si>
    <t>Presiones de terceros y/o superior jerárquico</t>
  </si>
  <si>
    <t>GESTIÓN HUMANA</t>
  </si>
  <si>
    <t>Investigaciones de tipo Disciplinario.
Pérdida de credibilidad frente a la entidad e impacto negativo en la imagen institucional.
Desgaste en los procesos administrativos.</t>
  </si>
  <si>
    <t>Jefe Grupo Talento Humano</t>
  </si>
  <si>
    <t xml:space="preserve">Documentación falsa o adulterada.
</t>
  </si>
  <si>
    <t>Responsable área del voluntariado</t>
  </si>
  <si>
    <t xml:space="preserve">
No diligenciamiento del formato de beneficiarios del seguro.</t>
  </si>
  <si>
    <t>GESTIÓN FINANCIERA</t>
  </si>
  <si>
    <t>Ordenar o efectuar pagos de bienes o servicios sin el lleno de los requisitos legales en beneficio propio o de un tercero</t>
  </si>
  <si>
    <t>Utilización de los recursos de caja menor  en bienes o servicios que no están autorizados o para beneficio propio</t>
  </si>
  <si>
    <t>Jefe Grupo Financiero</t>
  </si>
  <si>
    <t>Debilidad en los controles.</t>
  </si>
  <si>
    <t>Desconocimiento de los lineamientos establecidos en la norma que regula la caja menor.</t>
  </si>
  <si>
    <t>GESTION DE ADQUISICIONES</t>
  </si>
  <si>
    <t>Jefe Grupo Administrativo</t>
  </si>
  <si>
    <t xml:space="preserve">Intereses particulares </t>
  </si>
  <si>
    <t>Presión de terceros o de un superior jerárquico.</t>
  </si>
  <si>
    <t>Desconocimiento de las funciones de los supervisores asignados a los procesos.</t>
  </si>
  <si>
    <t>No reportar incumplimiento parcial o total de conformidad con las normas legales en la ejecución de un contrato por parte del supervisor o interventor.</t>
  </si>
  <si>
    <t>Investigaciones de tipo Disciplinario, Penal o Fiscal.</t>
  </si>
  <si>
    <t>Desconocimiento de los procedimientos de contratación</t>
  </si>
  <si>
    <t>GESTION LOGISTICA</t>
  </si>
  <si>
    <t>Desconocimiento de los procedimientos establecidos por la entidad.</t>
  </si>
  <si>
    <t>Jefe Grupo Almacén</t>
  </si>
  <si>
    <t>Falta de verificación objetiva y detallada en la actualización del inventarios</t>
  </si>
  <si>
    <t>Falta de control por parte del responsable del inventario</t>
  </si>
  <si>
    <t>Deficiente control en los costos de operación de los vehículos</t>
  </si>
  <si>
    <t>Uso indebido y destinación diferente de los vehículos de la entidad</t>
  </si>
  <si>
    <t xml:space="preserve">Jefe Grupo Administración de Servicios </t>
  </si>
  <si>
    <t>Designación de responsabilidades inadecuadas para el uso de vehículos institucionales.</t>
  </si>
  <si>
    <t>Falta de control en el acceso a los sistemas de información.</t>
  </si>
  <si>
    <t>SEGUIMIENTO A LA GESTION</t>
  </si>
  <si>
    <t>1. Definición y concertación anual de los indicadores de evaluación en los acuerdos de gestión.</t>
  </si>
  <si>
    <t xml:space="preserve">1. Realizar dos mediciones en el año de los indicadores de las Seccionales, con el concurso de los dueños de los procesos.  </t>
  </si>
  <si>
    <t>Falta de evidencias de las acciones ejecutadas</t>
  </si>
  <si>
    <t>2. Solicitud de Rendición de cuentas interna con presentación de evidencias cada semestre</t>
  </si>
  <si>
    <t>CONTROL INTERNO</t>
  </si>
  <si>
    <t>Fraude en los resultados obtenidos en el ejercicio auditor en beneficio propio o de un tercero.</t>
  </si>
  <si>
    <t>Afectación negativa en la imagen reputacional de la OCI.
Sanciones e investigaciones</t>
  </si>
  <si>
    <t>Jefe Oficina Control Interno</t>
  </si>
  <si>
    <t>Falta de independencia del equipo auditor.</t>
  </si>
  <si>
    <t>Ausencia de moralidad en el auditor.</t>
  </si>
  <si>
    <t>Omitir las investigaciones por responsabilidad administrativa por pérdida o daño de bienes de propiedad de la Entidad.</t>
  </si>
  <si>
    <t>1. Detrimento patrimonial
2. Investigación disciplinaria o fiscal.</t>
  </si>
  <si>
    <t>Desarrollo del proceso de acuerdo con un procedimiento establecido y aprobado.</t>
  </si>
  <si>
    <t>1. Realizar mensualmente el cruce con el área de seguros.
2. Realizar una conciliación trimestral con el Grupo de Almacén para el ajuste de los inventarios.</t>
  </si>
  <si>
    <t>Responsable procesos administrativos</t>
  </si>
  <si>
    <t>Falta de controles en el procedimiento</t>
  </si>
  <si>
    <t>Registro  de los informes por pérdida en un cuadro de control para conciliaciones</t>
  </si>
  <si>
    <t>Omisión de comunicación de la pérdida o daño.</t>
  </si>
  <si>
    <t>Cruce de información con el responsable de los seguros de la Entidad.</t>
  </si>
  <si>
    <t>Iniciar la investigación administrativa de oficio cuando se detecta un daño o pérdida de un bien fiscal que no fue informado</t>
  </si>
  <si>
    <t xml:space="preserve">Amiguismo
</t>
  </si>
  <si>
    <t>Archivar una investigación disciplinaria cuando existan elementos probatorios que demuestren la falta disciplinaria de un servidor público.</t>
  </si>
  <si>
    <t>1. Investigaciones de tipo  Disciplinario, Penal o Fiscal.
2. Pérdida de credibilidad frente a la entidad e impacto negativo en la imagen institucional.</t>
  </si>
  <si>
    <t xml:space="preserve">1. Hacer uso de los medio legales cuando se denote impedimento o inhabilidad para el manejo de la investigación.  </t>
  </si>
  <si>
    <t>1.  Elaborar anualmente un documento donde cada funcionario de la Oficina de Disciplinarios se compromete a preservar la reserva sumarial de las actuaciones disciplinarias; acción condicionada al ingreso de un nuevo funcionario
2. Actualizar semanalmente el cuadro control de  los expedientes</t>
  </si>
  <si>
    <t>Jefe Oficina de Control Interno Disciplinarios</t>
  </si>
  <si>
    <t>2. Practica de pruebas decretadas en los autos emitidos por la Oficina</t>
  </si>
  <si>
    <t>Presiones externas o internas al proceso</t>
  </si>
  <si>
    <t xml:space="preserve">3. Manifestación expresa de la imparcialidad en el manejo de las investigaciones disciplinarias garantizado la doble instancia y el principio del juez natural. </t>
  </si>
  <si>
    <t>Omisión de controles</t>
  </si>
  <si>
    <t>4. Control de los expedientes haciendo verificación de los mismos y cuadro de seguimiento para evitar el vencimiento de términos  mediante la actualización permanente  de la bases de datos.</t>
  </si>
  <si>
    <t>Casi seguro</t>
  </si>
  <si>
    <t>Menor</t>
  </si>
  <si>
    <t>1. Control 1</t>
  </si>
  <si>
    <t>Improbable (2)</t>
  </si>
  <si>
    <t>Menor (2)</t>
  </si>
  <si>
    <t>1. Control 2</t>
  </si>
  <si>
    <t>1. Control 3</t>
  </si>
  <si>
    <t>1. Control 4</t>
  </si>
  <si>
    <t/>
  </si>
  <si>
    <t>Nombre de la entidad:</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</si>
  <si>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</si>
  <si>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</si>
  <si>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</si>
  <si>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</si>
  <si>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</si>
  <si>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</si>
  <si>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</si>
  <si>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</si>
  <si>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</si>
  <si>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</si>
  <si>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</si>
  <si>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</si>
  <si>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</si>
  <si>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</si>
  <si>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</si>
  <si>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</si>
  <si>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</si>
  <si>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</si>
  <si>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</si>
  <si>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</si>
  <si>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</si>
  <si>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</si>
  <si>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presente vigencia</t>
  </si>
  <si>
    <t>Fecha final racionalización</t>
  </si>
  <si>
    <t>Único</t>
  </si>
  <si>
    <t>Inscrito</t>
  </si>
  <si>
    <t>Tecnológica</t>
  </si>
  <si>
    <t>Subdirección de Capacitación y Entrenamiento</t>
  </si>
  <si>
    <t>775</t>
  </si>
  <si>
    <t>Capacitación en prevención y atención de desastres</t>
  </si>
  <si>
    <t>Administrativa</t>
  </si>
  <si>
    <t>Aumento de canales y/o puntos de atención</t>
  </si>
  <si>
    <t>Incorporación como voluntario a la Defensa Civil Colombiana</t>
  </si>
  <si>
    <t>Investigaciones de tipo Disciplinario, Penal o Fiscal.
Pérdida de credibilidad frente a la entidad e impacto negativo en la imagen institucional.
Afectación a la fiabilidad de los estados Financieros de vigencias anteriores.</t>
  </si>
  <si>
    <t>Deficiente control en el consumo de combustible de los vehículos</t>
  </si>
  <si>
    <t>Influencia de un superior jerárquico</t>
  </si>
  <si>
    <t>La principal sugerencia de los grupos de valor ha sido incrementar la capacitación a los voluntarios, lo cual ha sido una constante demanda. Actualmente se cuenta con la construcción de la Escuela de Barrancabermeja (Santander), proyecto realizado para descentralizar la capacitación.</t>
  </si>
  <si>
    <t>Poner en funcionamiento la escuela de Barrancabermeja (Santander)</t>
  </si>
  <si>
    <t>La disponibilidad de una nueva escuela de capacitación permitirá a los usuarios de la región acceder a los programas ofrecidos por la entidad, reduciendo el 50% del costo por desplazamiento a la ciudad de Bogotá.</t>
  </si>
  <si>
    <t>Hacer seguimiento cuatrimestral a la Estrategia de racionalización de trámites de la Entidad.</t>
  </si>
  <si>
    <t>Hacer seguimiento a los compromisos adquiridos en la Rendición de Cuentas a la Ciudadanía</t>
  </si>
  <si>
    <t>Actualizar la caracterización de usuarios y grupos de interés de la entidad.</t>
  </si>
  <si>
    <t>Publicar trimestralmente en la cartelera de cara al ciudadano, la información de la gestión de la entidad.</t>
  </si>
  <si>
    <t>Publicar en la página web, los informes correspondientes a la participación en los encuentros ciudadanos convocados por el DNP.</t>
  </si>
  <si>
    <t>Desarrollar un World Café, como ejercicio de Rendición de Cuentas a la ciudadanía, en las Direcciones Seccionales y las Oficinas de los departamentos de Amazonas, Arauca, Putumayo y San Andrés y en la DIGER.</t>
  </si>
  <si>
    <t>Publicar en la página web el informe consolidado de los ejercicios de Rendición de Cuentas a la Ciudadanía, donde se incluya el cumplimiento a los compromisos adquiridos en la vigencia anterior y las respuestas a las preguntas realizadas en el espacio de diálogo.</t>
  </si>
  <si>
    <t>Hacer seguimiento al cumplimiento de la Política de Rendición de Cuentas a la Ciudadanía</t>
  </si>
  <si>
    <t>Actualizar mensualmente el calendario de actividades, en la página web, de acuerdo con lo programado a nivel nacional.</t>
  </si>
  <si>
    <t>Realizar una revisión trimestral de la información publicada en el sitio web, de acuerdo con lo estipulado en la Ley de Transparencia y conforme a las especificaciones de la Resolución 3564 de 2015 de MinTIC.</t>
  </si>
  <si>
    <t xml:space="preserve">Realizar una capacitación a los servidores públicos de la DIGER, sobre la Ley de transparencia y los tipos de transparencia que existen. </t>
  </si>
  <si>
    <t>Poner en funcionamiento un chat de atención al ciudadano en la página web.</t>
  </si>
  <si>
    <t>31/12/20120</t>
  </si>
  <si>
    <t>Construir un documento con los lineamientos para la comunicación y atención de emergencias para población en condición de discapacidad.</t>
  </si>
  <si>
    <t>Desarrollar la fase de selección para la conformación de un grupo de atención psicosocial, para la atención de los grupos de rescate de la DCC.</t>
  </si>
  <si>
    <t>Incorporar en los espacios de recolección de datos personales un check de aceptación del uso de los mismos para los fines que la entidad requiere.</t>
  </si>
  <si>
    <t>Presentar una propuesta del desarrollo de un chatbooks a la Dirección General.</t>
  </si>
  <si>
    <t>Auxiliar de servicios Oficina Asesora de Planeación</t>
  </si>
  <si>
    <t>Identificar, valorar y evaluar los riesgos con los dueños de los procesos</t>
  </si>
  <si>
    <t>Jefe Oficina Asesora de Planeación
Dueños de los procesos</t>
  </si>
  <si>
    <t>Hacer seguimiento a la medición cuatrimestral de los indicadores de los riesgos de corrupción en el sistema de información.</t>
  </si>
  <si>
    <t>Técnico para apoyo Oficina Asesora de Planeación</t>
  </si>
  <si>
    <t>Fortalecer la fase de información de la Rendición de cuentas a la ciudadanía.</t>
  </si>
  <si>
    <t>Realizar seguimiento trimestralmente en la página web de la entidad, verificando la información correspondiente a la gestión administrativa y misional de la entidad (Gestión presupuestal, proyectos vigentes, Atención de emergencias, actividades de Acción Social, actividades de Gestión Ambiental, contratación)</t>
  </si>
  <si>
    <t>Publicar una encuesta web sobre los temas que la ciudadanía desea incluir en el ejercicio de Rendición de Cuentas a la Ciudadanía.</t>
  </si>
  <si>
    <t>Coordinar 5 encuentros ciudadanos convocados por el DNP y realizar la invitación a través de las redes sociales</t>
  </si>
  <si>
    <t>Incluir en el informe de gestión las metas y actividades formuladas en la planeación institucional con los derechos que se están garantizando a través de la gestión institucional.</t>
  </si>
  <si>
    <t>Técnico para Apoyo de Seguridad y Defensa OAP
Seccionales</t>
  </si>
  <si>
    <t>Elaborar y socializar la Directiva de Rendición de Cuentas a la Ciudadanía.</t>
  </si>
  <si>
    <t>Desarrollar una capacitación dirigida a los servidores de la DIGER, para la atención de personas con discapacidad.</t>
  </si>
  <si>
    <t xml:space="preserve">Fortalecer 2 canales de
atención </t>
  </si>
  <si>
    <t>Poner en funcionamiento una  herramienta de la Urna de Cristal en la entidad.</t>
  </si>
  <si>
    <t>Realizar 3 mediciones del plan institucional de capacitación.</t>
  </si>
  <si>
    <t>Traducir en una lengua nativa los lineamientos de PQR que están publicados en el siguiente  enlace de la página WEB: Inicios &gt; Servicios al Ciudadano &gt; Participación Ciudadana &gt; PQRD</t>
  </si>
  <si>
    <t>Caracterizar las sedes de la entidad para elaborar un diagnóstico de accesibilidad</t>
  </si>
  <si>
    <t>Desarrollar mesas de trabajo con los responsables de los procesos, en articulación con los responsables de la urna de cristal, con el fin de activarla en los ejercicios de participación ciudadana.</t>
  </si>
  <si>
    <t>Elaborar y socializar una directiva de participación ciudadana, que contenga un cronograma que identifique su desarrollo.</t>
  </si>
  <si>
    <t>Elaborar un informe trimestral y publicarlo en la página web de la entidad, donde se consoliden los ejercicios de participación ciudadana realizados, que incluya los siguientes aspectos:
1. Número de actividades en las que se involucró al ciudadano 
2. Grupos de valor involucrados
3. Fases del ciclo que fueron sometidas a participación. 
4. Resultados de la incidencia de la participación.</t>
  </si>
  <si>
    <t>Realizar un ejercicio de  participación ciudadana con los voluntarios basado en la Identificación y priorización de necesidades en materia de capacitación.</t>
  </si>
  <si>
    <t>Actualizar el Código de Buen Gobierno de la Entidad y publicarlo en la página web.</t>
  </si>
  <si>
    <t>Implementar un proceso de transición para desmaterializar el carné para voluntarios y funcionarios de la Defensa Civil Colombiana</t>
  </si>
  <si>
    <t xml:space="preserve">OPA  Selección vinculación personal </t>
  </si>
  <si>
    <t>GHU PD 001</t>
  </si>
  <si>
    <t>OPA  Procesos de contratación</t>
  </si>
  <si>
    <t>No Inscrito</t>
  </si>
  <si>
    <t>El artículo  19 del Decreto Ley 2106 de 2019 establece: "Desmaterialización de certificados, constancias, paz y salvos o carnés. Las autoridades que en ejercicio de sus funciones emitan certificados, constancias, paz y salvos o carnés, respecto de cualquier situación de hecho o de derecho de un particular, deberán organizar dicha información como un registro público y habilitar su consulta gratuita en medios digitales".</t>
  </si>
  <si>
    <r>
      <t>En el Artículo 10 del Decreto Ley 2106 de 2019 establece: "</t>
    </r>
    <r>
      <rPr>
        <i/>
        <sz val="10"/>
        <rFont val="SansSerif"/>
      </rPr>
      <t>Interoperabilidad de la información de las autoridades integradas a los Servicios Ciudadanos Digitales.(…) Las autoridades no exigirán a los ciudadanos los requisitos o documentos que reposen en bases de datos o sistemas de información"</t>
    </r>
  </si>
  <si>
    <r>
      <t xml:space="preserve">* Para el voluntario, se reduce el tiempo de espera para la entrega de su identificación, así como reduce el costo de su desplazamiento para la entrega del carné.
</t>
    </r>
    <r>
      <rPr>
        <sz val="10"/>
        <color indexed="8"/>
        <rFont val="SansSerif"/>
      </rPr>
      <t xml:space="preserve">
• Para la entidad se reduce el costo de la producción de carnés, así como el trámite necesario el envío de los mismos a cada organización de Defensa Civil y el tiempo para la entrega del mismo. 
</t>
    </r>
  </si>
  <si>
    <t>Reducción del tiempo de duración del trámite.
Reducción de costos.</t>
  </si>
  <si>
    <t>Subdirección Operativa</t>
  </si>
  <si>
    <t>Jefe de Grupo Administrativo</t>
  </si>
  <si>
    <t>Implementar la expedición en línea de los certificados de los cursos de nivel especialista que oferta la Defensa Civil Colombiana.</t>
  </si>
  <si>
    <t>Actualizar el procedimiento de selección y vinculación de personal, para dar cumplimiento al artículo 10 del Decreto Ley 2106 de 2019</t>
  </si>
  <si>
    <t xml:space="preserve">* Facilita al aspirante en el proceso de contratación en la entidad.
* Facilita los pagos de los proveedores, reduciendo los requisitos, así como reduce el riesgo de falsificación de documentos.
</t>
  </si>
  <si>
    <t>Jefe Grupo de Gestión del Talento Humano</t>
  </si>
  <si>
    <t>Facilita al aspirante en el proceso de vinculación para un empleo en la entidad, reduciendo los requisitos físicos a entregar.
Se reduce el riesgo de falsificación de documentos y se ahorran costos de impresión.</t>
  </si>
  <si>
    <t xml:space="preserve">* Para los voluntarios: podrán acceder a sus certificados donde y cuando lo requieran, reduciendo el tiempo de respuesta ante una solicitud por pérdida del mismo.
* Para la entidad: reducción en los costos por impresiones físicas, así como del tiempo para dar respuesta a las solicitudes de entrega de certificaciones. </t>
  </si>
  <si>
    <t>La Defensa Civil Colombiana tiene actualmente dispuesta la consulta y descarga en línea de las certificaciones de los cursos de nivel intermedio. Para los cursos de nivel especialista, se entregan físicamente una vez terminado el curso.</t>
  </si>
  <si>
    <t>GAD-PD-001
GAD-PD-003</t>
  </si>
  <si>
    <t>Actualizar el procedimiento de contratación de la entidad, para para dar cumplimiento al artículo 10 del Decreto Ley 2106 de 2019</t>
  </si>
  <si>
    <t>Consolidar los compromisos de los ejercicios de rendición de cuentas</t>
  </si>
  <si>
    <t xml:space="preserve">
Jefe Grupo de Orientación Ciudadana y Gestión Documental
Jefe de Oficina Asesora de las TIC</t>
  </si>
  <si>
    <t>Jefe de Oficina asesora de las TIC</t>
  </si>
  <si>
    <t>Jefe de Oficina Asesora de las TIC</t>
  </si>
  <si>
    <t>20 DE ENERO DE 2020</t>
  </si>
  <si>
    <t xml:space="preserve">Mantener actualizado en  el enlace de transparencia de la entidad, la información correspondiente a lo indicado en la Ley 1712 y conforme a las especificaciones de la Resolución 3564 de 2015 del MinTIC. </t>
  </si>
  <si>
    <t>MAPA DE RIESGOS DE CORRUPCION 2020</t>
  </si>
  <si>
    <t>La Jefe de la Oficina de Planeación, semestralmente solicita la presentación de la rendición de cuentas del plan de acción de las seccionales con los respectivos soportes,  con el fin de realizar la evaluación de los acuerdos de gestión y medición de indicadores de gestión.  En caso de no encontrarse la información suficiente, se realiza la consulta en la dependencia correspondiente o en el SIM.  Evidencia: Acuerdos de Gestión, consolidado de indicadores de gestión y correos o CDs con las rendiciones de cuentas.</t>
  </si>
  <si>
    <t>1. Registrar los planes de acción de las seccionales en el módulo de planeación estratégica de KAWAK 
2. Verificar  en el segundo semestre el registro de soportes del plan de acción de las seccionales en el módulo de Planeación Estratégica del aplicativo KAWAK
3. Modificar la guía de auditorías para que se verifique la consistencia de  las evidencias  de los procesos misionales registradas  en el SIM</t>
  </si>
  <si>
    <t>1. 30/06/2020
2. 31/12/2020
3. 31/07/2020</t>
  </si>
  <si>
    <t>Falta de controles en la información</t>
  </si>
  <si>
    <t>Anualmente, la Jefe de la Oficina presenta un programa de auditorías internas de calidad para aprobación del Director General, con el fin de verificar el cumplimiento de requisitos de calidad y comprobar la veracidad de  la información registrada en el SIM frente a la ejecución de las metas misionales.  En caso de evidenciarse desviaciones, se registra el hallazgo en el informe de auditoría y se solicita la elaboración del respectivo plan de mejoramiento.</t>
  </si>
  <si>
    <t>Falta de sistematización de la información</t>
  </si>
  <si>
    <t>Cada trimestre, los responsables de las metas suben al módulo de planeación estratégica del aplicativo  KAWAK, las evidencias que soportan el avance o cumplimiento de las metas del plan de acción, las cuales son verificadas por la Oficina de Control Interno.  Cualquier desviación queda consignada en el informe de seguimiento respectivo.</t>
  </si>
  <si>
    <t>Falsificación de certificados para los cursos de educación  informal  para beneficio propio o de un tercero</t>
  </si>
  <si>
    <t>Cada vez que se requiera, la profesional de la Subdirección de CyE, verifica en el Sistema de Información Misional, la información registrada en los certificados requeridos.  Si encuentra alguna novedad, informa por escrito al Subdirector de C y E.  Como evidencia deja un correo electrónico.</t>
  </si>
  <si>
    <t>1. Actualizar el procedimiento Planeación, ejecución y evaluación de cursos y sus formatos de acuerdo con los controles descritos.
2. Cuando se requiera se realiza la verificación de la información de las personas capacitadas  en el SIM</t>
  </si>
  <si>
    <t>1. 30/03/2020
2. Cuando se requiera</t>
  </si>
  <si>
    <t>Firmas de constancias del curso básico por parte de los Directores Seccionales; cursos intermedios directores de escuela y  cursos de especialista por el coordinador académico y Directores de Escuela.</t>
  </si>
  <si>
    <t>Cada vez que se requiera la profesional de la Subdirección de CyE consulta en el SIM si determinada persona realizó o no algún curso de educación informal y si fue aprobado o no.  En caso de encontrar alguna novedad, informará por escrito al Subdirector de Cy E.</t>
  </si>
  <si>
    <t>Falsificación de información en los expedientes de capacitación de los cursos básicos para el cumplimiento de metas</t>
  </si>
  <si>
    <t>Semestralmente, la profesional de la Subdirección de CyE, verifica  en el Sistema de Información Misional, el formato con el informe final del curso con el fin de evaluar los indicadores del procesos de capacitación, lo cual registra en el formato diseñado por la Oficina de Planeación.  Igualmente verifica que el instructor se encuentre registrado y actualizado en el SIM. Evidencia formato de indicadores de gestión de las seccionales.</t>
  </si>
  <si>
    <t>1.  Realizar una verificación semestral  de los cursos básicos en las seccionales.
2 Realizar una auditoría aleatoria a 4 seccionales para verificación del proceso de capacitación en sitio.</t>
  </si>
  <si>
    <t>1. 30/07/2020 y 31/12/2020
2. 30/10/2020</t>
  </si>
  <si>
    <t>Anualmente, la Jefe de Planeación, elabora el programa de auditorías internas de calidad para verificación del cumplimiento de requisitos, entre otros, del proceso de capacitación.  En caso de alguna novedad  se registra el hallazgo en el informe de auditoría y se solicita el plan de mejoramiento respectivo.  Evidencia: Informes de auditoría.</t>
  </si>
  <si>
    <t>Falta de control en el inventario de donaciones recibidas</t>
  </si>
  <si>
    <t xml:space="preserve">Trimestralmente, el técnico para apoyo del Grupo de Prevención encargado del módulo de donaciones en el SIM, revisa el registro de los bienes recibidos por parte de las seccionales en el SIM,  con el fin de verificar que se hayan registrado todos los bienes de acuerdo con el acta de donación.  En caso de encontrarse diferencias, se envía un correo al responsable para que registre o realice los ajustes del caso. Evidencia actas, registros en el SIM y correos electrónicos. </t>
  </si>
  <si>
    <t>1. Ejecutar los tres controles de acuerdo con lo descrito.
2. Actualizar el procedimiento de donaciones actualizando los controles descritos</t>
  </si>
  <si>
    <t>1. De acuerdo con la periodicidad de cada control.
2. 30/30/2020</t>
  </si>
  <si>
    <t>1. Técnico para Apoyo Acción Social
2. Profesional Acción Social</t>
  </si>
  <si>
    <t>Inadecuada planeación en las actividades de entrega de ayudas humanitarias por parte de las Direcciones Seccionales y/o oficinas para la destinación adecuada de las estas.</t>
  </si>
  <si>
    <t>Cada vez que una seccional va a realizar una entrega de donaciones en el marco de la acción social, debe diligenciar el formato RSA-FT-004,  en el cual se planifica cada actividad, para aprobación del Director General.  En caso de no presentar el formato RSA-FT-004 o estar mal diligenciado, la entrega no será aprobada.</t>
  </si>
  <si>
    <t>Semestralmente, el técnico para apoyo del Grupo de Prevención encargado del módulo de donaciones en el SIM, compara el formato RSA-FT-004 contra las evidencias de entrega de las donaciones  con el fin de comprobar que se haya realizado la entrega y verificar la descarga de los bienes del kardex respectivo.  En caso de no contar con las evidencias o comprobar que no se ha realizado el descargue de los bienes del kardex de donaciones,  se escribe un correo al responsable de la entrega para que subsane las observaciones. Evidencia: expediente de cada donación.</t>
  </si>
  <si>
    <t>Cada vez que se tramita una solicitud de incorporación de un voluntario, el director seccional verifica entre otros, los antecedentes penales, judiciales y disciplinarios de acuerdo con el procedimiento GHU-PD-005 Administración trámites del voluntariado, lo cual envía en medio electrónico al área del voluntariado de la Dirección General.  En caso de encantararse alguna observación o incumplimiento de requisitos, la solicitud de incorporación es devuelta por el funcionario responsable del voluntariado para que el director seccional subsane o requiera al aspirante, una vez se cumplen todos los criterios para su incorporación, el aspirante  es registrado en el SIM, en caso contrario no se vincula como voluntario de la Entidad y la solicitud se archiva.  Evidencias: Solicitudes de incorporación, correos electrónicos y SIM módulo de voluntariado</t>
  </si>
  <si>
    <t>1. Cada vez que llegue una queja sobre la actuación de un voluntario, el Director Seccional debe realizar una investigación disciplinaria de acuerdo con lo establecido en el reglamento del voluntariado (Resolución 870 de 2011)</t>
  </si>
  <si>
    <t>NA</t>
  </si>
  <si>
    <t>Eliminar u ocultar peticiones, quejas, denuncias y reclamaciones radicadas en las seccionales por los ciudadanos a través de los diferentes canales de atención, afectando con esta acción los derechos del ciudadano y los valores éticos de la entidad.</t>
  </si>
  <si>
    <t>Cada vez que se recibe un documento físico, el funcionario encargado de la correspondencia lo radica y lo registra en el formato GIN-FT-010.  Durante el seguimiento del proceso de archivo y correspondencia, el funcionario del Grupo de Orientación Ciudadana y Gestión Documental cruza el citado formato contra el archivo físico o digital, en caso de encontrar novedades se registra en el acta respectiva y se conmina a su corrección inmediata.</t>
  </si>
  <si>
    <t>1. Implementar el gestor documental SEVEN a nivel nacional</t>
  </si>
  <si>
    <t>No hay una ventanilla única de correspondencia a nivel nacional</t>
  </si>
  <si>
    <t>En cada auditoría de gestión de calidad se verifica el formato GIN-FT-010 contra el archivo físico o digital, en caso de encontrar novedades, se registra el hallazgo en el informe de auditoría y se solicita la formulación de acciones de mejora al auditado.</t>
  </si>
  <si>
    <t>Cobro de dádivas por agilización de trámites de las organizaciones de Defensa Civil en beneficio propio o de un tercero</t>
  </si>
  <si>
    <t>A pesar de que no existe injerencia directa por parte de la Oficina Jurídica frente a las organizaciones de Defensa Civil, cada vez que llega una solicitud, el  abogado asignado a dicho trámite verifica el cumplimiento de los requisitos, generándose una respuesta directa al Director Seccional.  En ningún caso esta respuesta va dirigida a un particular, llámese junta o comité.  Como evidencia, están los formatos GLE-FT-002 y GLE-FT-003 y las comunicaciones que sean del caso.  En el evento de recibirse una solicitud directa de una organización, se redirecciona a la respectiva seccional u oficina, dejando como evidencia los correos electrónicos.</t>
  </si>
  <si>
    <t>En caso de materializarse el riesgo, se aplica el procedimiento disciplinario bien sea para servidores públicos o voluntarios</t>
  </si>
  <si>
    <t>Cada vez que llega una solicitud de trámite, la Técnico de Apoyo de la Oficina Jurídica, lo radica en el SISRED, lo cual evidencia el orden de llegada de la solicitud, el trámite es asignado a cualquiera de los abogados de la Oficina para su resolución, la cual también es registrada en el SISRED.  Evidencia SISRED.</t>
  </si>
  <si>
    <t>Falta de fiabilidad de la información previa a la parametrización.</t>
  </si>
  <si>
    <t>Manipular la liquidación de la nómina</t>
  </si>
  <si>
    <t>Cada vez que se requiera el funcionario encargado de liquidar la nómina, envía la información con las respectivas normas a Digital Ware, en ese caso la responsabilidad de verificar la fiabilidad de información  se está trasladando a esta empresa.</t>
  </si>
  <si>
    <t>1. Verificar la parametrización del módulo de nómina cada vez que se realiza una actualización de ésta.
2. Cada mes registrar en el acta de revisión, las inconsistencias en la liquidación de la nómina  y su corrección, en caso que se presenten.</t>
  </si>
  <si>
    <t>1. Cada vez que swe requiera.
2. Mensualmente</t>
  </si>
  <si>
    <t>Falta de verificación de la liquidación de la nómina</t>
  </si>
  <si>
    <t>Cada mes, la liquidación de la pre nómina es revisada por otro funcionario alterno en el proceso, en caso de encontrarse alguna novedad o inconsistencia se corrige inmediatamente.  Se deja como evidencia un acta incluyendo las novedades.</t>
  </si>
  <si>
    <t xml:space="preserve">Alteración de novedades de personal </t>
  </si>
  <si>
    <t>Cada vez que un servidor púbico  reporta una novedad, el funcionario encargado de liquidar la nómina le exige el documento soporte emitido por la entidad competente, en caso de no allegar el documento requerido no se tiene en cuenta la novedad.  Este mismo control se aplica para las entidades que reportan novedades de los servidores público de la entidad.  Evidencia: Soportes de las novedades.</t>
  </si>
  <si>
    <t>Debilidad en el cargue de la información en el aplicativo del manual de funciones.</t>
  </si>
  <si>
    <t>Falsificación en las certificaciones laborales con funciones.</t>
  </si>
  <si>
    <t>Cada vez que el servidor público requiere una certificación laboral sin funciones, la solicita en el aplicativo Self Service de KACTUS, el cual valida la fecha de ingreso del servidor público, el cargo y datos personales.</t>
  </si>
  <si>
    <t>1. Registrar el manual de funciones en el módulo respectivo de KACTUS</t>
  </si>
  <si>
    <t>Modulo actualizado</t>
  </si>
  <si>
    <t>Tráfico de influencias, amiguismo</t>
  </si>
  <si>
    <t>Recibir y tramitar para el pago del seguro de Vida a personas que no tienen derecho, para beneficio de un tercero.</t>
  </si>
  <si>
    <t>Por cada solicitud de trámite de seguro de vida de voluntarios, el funcionario del área del voluntariado verifica que el asegurado se encuentre activo en la Bases de Datos de Voluntarios en el SIM; igualmente verifica la completitud de los documentos soporte requeridos.  Si no se encuentra registrado o los soportes no están completos,  se devuelve la solicitud mediante una comunicación a la seccional/oficina para las correcciones del caso. Evidencia: Solicitud de trámite de seguro y comunicaciones dirigidas a la seccional u oficina.</t>
  </si>
  <si>
    <t>Cada vez que llega una solicitud de trámite.</t>
  </si>
  <si>
    <t>Por cada solicitud de inscripción como voluntario de la Defensa Civil , se verifica el diligenciamiento del formato de designación de beneficiarios de seguro antes de crear al voluntario en el SIM, en caso de que el formulario esté mal diligenciado o presente enmendaduras o falta de firmas, se realiza el requerimiento a la seccional/oficina para que requiera al aspirante, en caso contrario, no se realiza la inscripción.</t>
  </si>
  <si>
    <t>El riesgo se transfiere a la aseguradora para la verificación de la legalidad de los documentos soporte.</t>
  </si>
  <si>
    <t>El funcionario encargado del proceso de ejecución de la etapa contractual cada vez que el supervisor tramita un pago verifica los soportes y diligencia el formato GAD-FT-020 CONTROL DE DOCUMENTOS PARA TRAMITE DE PAGO.  En caso de faltar algún soporte o presentarse observaciones,  le comunica al supervisor para que corrija o tramite lo pertinente con quien corresponda.  Posteriormente, el funcionario  designado del área contable,  revisa nuevamente y confirma el cumplimiento de requisitos para el pago, en caso de presentarse  alguna novedad devuelve el trámite al Grupo Administrativo.  La evidencia queda en el formato y el libro de control de entrega de documentos.</t>
  </si>
  <si>
    <t>En caso de materializarse el riesgo, se aplica el procedimiento disciplinario.</t>
  </si>
  <si>
    <t>Cada vez que se recibe una solicitud de legalización de caja menor, tres funcionarios del Grupo Financiero encargados de revisar el trámite, efectúan revisiones de los documentos de legalización de las cajas menores (factura, conciliación, objeto de gasto y retenciones).  El funcionario que detecte alguna desviación comunica mediante correo electrónico al cuentadante para que proceda a la corrección, lo cual queda como evidencia.  Si persiste la desviación, no se le reconoce el gasto.</t>
  </si>
  <si>
    <t>1. Verificar aleatoriamente con proveedores la legalidad de los soportes de caja menor.</t>
  </si>
  <si>
    <t xml:space="preserve">Mensualmente
</t>
  </si>
  <si>
    <t>Abuso de poder</t>
  </si>
  <si>
    <t>Omisión del estatuto general de la contratación y sus normas complementarias en las diferentes etapas del proceso de contratación.</t>
  </si>
  <si>
    <t>Cuando el Director General lo establece, la asesora de contratación de la Dirección General revisa las fichas técnicas y estudios previos para la adquisición de un bien o servicio, en caso de alguna observación se devuelven los documentos para las correcciones del caso.</t>
  </si>
  <si>
    <t xml:space="preserve">1. Realizar y documentar una inspección mensual aleatoriamente a los procesos de contratación publicados en el SECOP 2
</t>
  </si>
  <si>
    <t>El funcionario de la etapa precontractual del Grupo administrativo, cada vez que recibe una ficha técnica, realiza la revisión respectiva.  En caso de presentarse observaciones o inconsistencias, se devuelve por escrito al funcionario que presentó la ficha técnica.</t>
  </si>
  <si>
    <t>Cada vez que se realiza la evaluación de un proceso contractual, interviene tres comités: Técnico, Jurídico y Financiero.  En cada caso se solicitan subsanaciones a los proveedores con el fin de garantizar el cumplimiento de requisitos del pliego de condiciones, en caso de no subsanar, el proveedor no continua en el proceso.  Para la adjudicación, se conforma un comité asesor que conoce las evaluaciones para recomendar su adjudicación o no al ordenador del gasto.  Las evaluaciones, actas y actos administrativo son  evidencias que se publican en el SECOP 2.</t>
  </si>
  <si>
    <t>Por cada contrato, el funcionario designado del Grupo Administrativo, notifica  las funciones al supervisor, las cuales se evalúan mediante el formato diseñado para tal fin.  En caso de alguna observación desfavorable, se comunica al supervisor. Evidencia: Correo electrónico dirigido al supervisor y evaluación.</t>
  </si>
  <si>
    <t xml:space="preserve">
1. Realizar una capacitación a los supervisores , con énfasis en sus funciones y las implicaciones disciplinarias.
2. Incluir en el Formato GAD-FT-005 INFORME FINAL DE  SUPERVISIÓN,  la evaluación a los proveedores para obtener una calificación objetiva.
</t>
  </si>
  <si>
    <t>Descuido u olvido de los supervisores.</t>
  </si>
  <si>
    <t>En funcionario encargado de la etapa pos contractual realiza mensualmente un seguimiento a los supervisores, en caso de encontrar faltas a sus obligaciones, lo requiere para que de cumplimiento, de lo contrario no se puede adelantar el trámite de pagos.  Evidencia: comunicaciones al supervisor.</t>
  </si>
  <si>
    <t>Para cada pago tramitado, el funcionario encargado del trámite pos contractual exige un informe suscrito por el supervisor  y los respectivos soportes que demuestren la conformidad del bien o servicio adquirido.  En caso de no cumplir con estos documentos no se tramita el pago.  Evidencias: Requerimientos al supervisor</t>
  </si>
  <si>
    <t>Omisión de reportes de novedades de pérdidas o ingresos de bienes en el inventario durante la actualización de cargos en beneficio de un tercero</t>
  </si>
  <si>
    <t>El Jefe del Grupo de Almacén cada año programa por lo menos 4 visitas de verificación de inventarios a seccionales u oficinas de departamento, en la cual verifica el 100% de los inventarios físicos de todas las áreas de la dependencia, igualmente se verifica el inventario documental.  En caso de encontrar diferencias se realiza la trazabilidad y  si es pertinente se ajustan los inventarios, de lo contrario se declara el faltante y el responsable del bien procede de acuerdo con el procedimiento de pérdida de bienes.  Como evidencia se elabora un informe de la visita de verificación realizada.</t>
  </si>
  <si>
    <t xml:space="preserve">1. Ejecutar auditorías detalladas y focalizadas en la verificación de los bienes.
2. Realizar y documentar al menos una conciliación entre procesos administrativos, seguros y almacén.
</t>
  </si>
  <si>
    <t>El responsable del inventario de seccionales u oficinas, cada semestre verifica el inventario de cargos contra el inventario físico, en caso de encontrar novedades la reporta en la actualización de cargos al Grupo de Almacén.  Como evidencia, el responsable debe refrendar el inventario y enviarlo en físico al Grupo de Almacén.</t>
  </si>
  <si>
    <t>Cada trimestre, el funcionario designado del Grupo de Administración de Servicios selecciona aleatoriamente 4 seccionales para comparar los costos reflejados en caja Menor frente a los costos de costos de rodamiento en el SIM.  Si se encuentran diferencias se notifica a la respectiva seccional para que efectúe el cargue correspondiente en el SIM.  Evidencia: Comunicaciones a las seccionales.</t>
  </si>
  <si>
    <t>1. Elaborar una circular con lineamientos para evitar el uso indebido de los vehículos.
2. Elaborar y enviar 2 tips para recordar el cumplimiento de la circular sobre el uso indebido de los vehículos.</t>
  </si>
  <si>
    <t>1. 30/03/2020
2. 30/06/2020 y 30/09/2020</t>
  </si>
  <si>
    <t>El administrador de transportes, mensualmente verifica la plataforma de combustible suministrada por el Estación de Servicio (EDS), verificando que el consumo corresponda al kilometraje efectuado por el vehículo.  En caso de evidenciar  consumo excesivo de combustible,  notifica al Jefe del Grupo, quien llama a la persona que tiene asignado el vehículo para que explique el motivo de las diferencias encontradas. Evidencia: la plataforma de combustible.
Verificación del consumo de combustible a través del Chip para los vehículos de la DIGER y Escuelas</t>
  </si>
  <si>
    <t>Cada vez que un servidor púbico  de la DIGER requiere un servicio de transporte institucional, diligencia la solicitud de servicio indicando el destino.  Igualmente si el vehículo sale fuera de la sede principal, el Administrador de transportes diligencia la orden de marcha y traza la ruta, lo cual permite calcular el consumo de combustible. Evidencia: Solicitud de servicio y orden de marcha.</t>
  </si>
  <si>
    <t>Acceso a los sistemas de información  para obtener beneficios personales.</t>
  </si>
  <si>
    <t xml:space="preserve">Pérdida de información 
Consecuencias de tipo legal
Violación a los sistemas de seguridad </t>
  </si>
  <si>
    <t>Anualmente, la encargada de la seguridad digital de la Oficina Asesora de las TIC, realiza un bloqueo general de sitios WEB potencialmente peligrosos, en caso de que un funcionario requiera ingreso a dicho sitio, debe solicitarlo a través del Jefe de la Dependencia y la Oficina de TIC analiza la viabilidad de habilitar el acceso solicitado.  Evidencia: Parametrización de políticas del Firewall, correos electrónicos.</t>
  </si>
  <si>
    <t>1. Implementación de la segunda fase del directorio activo.
2 Aplicar la encuesta de evaluación de la implementación de la política de seguridad informática</t>
  </si>
  <si>
    <t>Técnico de Servicios de la Oficina Asesora de las TIC</t>
  </si>
  <si>
    <t>Directorio activo implementado en DIGER</t>
  </si>
  <si>
    <t>Debilidad en la aplicación de la política de seguridad informática.</t>
  </si>
  <si>
    <t>Anualmente se envía a todos los funcionarios una encuesta de verificación de la implementación de la política de seguridad informática, para evaluar su aplicación.  El resultado de esta evaluación se emplea como insumo de los indicadores de gestión de las seccionales en materia de seguridad informática. Evidencia: Encuestas, correos electrónicos y evaluación de indicadores.</t>
  </si>
  <si>
    <t>Al menos una vez al año, la funcionaria encargada de la seguridad digital, analiza el reporte del antivirus para determinar vulnerabilidades al SI, si se encuentran potenciales riesgos, se analiza el nivel de criticidad y se determina si esa dirección representa una falsa alarma, en caso contrario, se mantiene el bloqueo.  Evidencia: Reporte de antivirus.</t>
  </si>
  <si>
    <t>Inadecuada evaluación de indicadores</t>
  </si>
  <si>
    <t>Permitir  mayores valores en los indicadores de resultado de las metas de las seccionales,  para generar puntajes mas altos en la evaluación de desempeño.</t>
  </si>
  <si>
    <t xml:space="preserve">Investigaciones de tipo Disciplinario, Penal o Fiscal.
</t>
  </si>
  <si>
    <t xml:space="preserve">Semestralmente, la Jefe de la Oficina Asesora de Planeación solicita a las dependencias la medición de los indicadores de gestión de las seccionales con el fin de compararlos con los indicadores de su respectiva evaluación del plan de acción.  En caso de encontrar diferencias, se profundiza con las evidencias presentadas o mediante indagación con los demás dueños de procesos, de no ser posible aclarar la medición,  no se evalúa el indicador.  Evidencias: Formato de Indicadores, rendiciones de cuentas, evaluación de desempeño. </t>
  </si>
  <si>
    <t>Debilidades en la retroalimentación de los resultados de la auditoría de gestión a los auditados.</t>
  </si>
  <si>
    <t>Al finalizar la auditoría de gestión, el auditor designado retroalimenta al auditado los resultados de la auditoría.  En caso de no contar oportunamente con las evidencias suficientes, competentes y objetivas, se advierte que el proceso auditor continúa hasta la emisión del informe final. Como evidencia queda la presentación y los correos mediante el cual envían evidencias adicionales.</t>
  </si>
  <si>
    <t>1. Realizar la retroalimentación de resultados con líderes de procesos previo al informe final de todas las auditorías de gestión.
2.  Realizar el seguimiento a todos los informes de auditoría previo al informe final.
3. Ejecución de la campaña para incrementar la cultura del autocontrol</t>
  </si>
  <si>
    <t>Cada vez que se termina una auditoría de gestión, el auditor designado comunica los resultados obtenidos en cada uno de los componentes evaluados al Jefe de la OCI, los cuales están consignados en el informe,  en caso de encontrar alguna inconsistencia, el Jefe de la OCI retroalimenta al auditor.  Como evidencia queda la planilla suscrita entre el jefe de la OCI y el auditado.</t>
  </si>
  <si>
    <t>1. 31/12/2020</t>
  </si>
  <si>
    <t>1. Mantener los controles definidos en el trámite</t>
  </si>
  <si>
    <t>1. Anualmente y cuando ingrese un nuevo servidor público
2.  Semanalmente hasta el 31/12/2020</t>
  </si>
  <si>
    <t>Desarrollar una capacitación, dirigida a los servidores públicos de la DIGER, sobre mecanismos de rendición de cuentas con enfoque de derechos humanos y paz.</t>
  </si>
  <si>
    <t>Aplicar una encuesta de percepción de los ciudadanos mensual, sobre la información brindada en la ventanilla de atención de la Dirección General, las Direcciones Seccionales y oficinas de Defensa Civil.</t>
  </si>
  <si>
    <t>PLAN DE RACIONALIZACIÓN DE TRAMITES (Ver hoja siguiente)</t>
  </si>
  <si>
    <t>PLAN DE RENDICIÓN DE CUENTAS</t>
  </si>
  <si>
    <t>PLAN DE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</si>
</sst>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quot;\ * #,##0.00_ ;_ &quot;$&quot;\ * \-#,##0.00_ ;_ &quot;$&quot;\ * &quot;-&quot;??_ ;_ @_ "/>
    <numFmt numFmtId="165" formatCode="_ * #,##0.00_ ;_ * \-#,##0.00_ ;_ * &quot;-&quot;??_ ;_ @_ "/>
    <numFmt numFmtId="166" formatCode="0.0%"/>
    <numFmt numFmtId="167" formatCode="_ [$€-2]\ * #,##0.00_ ;_ [$€-2]\ * \-#,##0.00_ ;_ [$€-2]\ * &quot;-&quot;??_ "/>
    <numFmt numFmtId="168" formatCode="dd/mm/yyyy;@"/>
    <numFmt numFmtId="169" formatCode="_ * #,##0_ ;_ * \-#,##0_ ;_ * &quot;-&quot;??_ ;_ @_ "/>
    <numFmt numFmtId="170" formatCode="&quot;$&quot;\ #,##0"/>
  </numFmts>
  <fonts count="44">
    <font>
      <sz val="10"/>
      <name val="Arial"/>
    </font>
    <font>
      <sz val="10"/>
      <name val="Arial"/>
    </font>
    <font>
      <sz val="10"/>
      <name val="Arial"/>
      <family val="2"/>
    </font>
    <font>
      <b/>
      <sz val="10"/>
      <name val="Arial"/>
      <family val="2"/>
    </font>
    <font>
      <b/>
      <sz val="9"/>
      <name val="Arial"/>
      <family val="2"/>
    </font>
    <font>
      <b/>
      <sz val="8"/>
      <color indexed="8"/>
      <name val="Arial"/>
      <family val="2"/>
    </font>
    <font>
      <b/>
      <sz val="11"/>
      <color indexed="8"/>
      <name val="Arial"/>
      <family val="2"/>
    </font>
    <font>
      <sz val="8"/>
      <color indexed="8"/>
      <name val="Arial Narrow"/>
      <family val="2"/>
    </font>
    <font>
      <b/>
      <sz val="14"/>
      <color indexed="8"/>
      <name val="Arial"/>
      <family val="2"/>
    </font>
    <font>
      <sz val="10"/>
      <name val="Arial"/>
      <family val="2"/>
    </font>
    <font>
      <sz val="11"/>
      <color indexed="8"/>
      <name val="Calibri"/>
      <family val="2"/>
    </font>
    <font>
      <sz val="8"/>
      <color indexed="81"/>
      <name val="Tahoma"/>
      <family val="2"/>
    </font>
    <font>
      <b/>
      <sz val="8"/>
      <color indexed="81"/>
      <name val="Tahoma"/>
      <family val="2"/>
    </font>
    <font>
      <b/>
      <sz val="10"/>
      <color indexed="8"/>
      <name val="Arial"/>
      <family val="2"/>
    </font>
    <font>
      <b/>
      <sz val="12"/>
      <color indexed="8"/>
      <name val="Arial"/>
      <family val="2"/>
    </font>
    <font>
      <sz val="10"/>
      <name val="Arial"/>
      <family val="2"/>
    </font>
    <font>
      <b/>
      <sz val="9"/>
      <color indexed="81"/>
      <name val="Tahoma"/>
      <family val="2"/>
    </font>
    <font>
      <sz val="9"/>
      <color indexed="81"/>
      <name val="Tahoma"/>
      <family val="2"/>
    </font>
    <font>
      <sz val="10"/>
      <name val="Arial"/>
      <family val="2"/>
    </font>
    <font>
      <sz val="10"/>
      <color indexed="8"/>
      <name val="Arial Narrow"/>
      <family val="2"/>
    </font>
    <font>
      <sz val="12"/>
      <name val="Arial"/>
      <family val="2"/>
    </font>
    <font>
      <sz val="12"/>
      <color indexed="8"/>
      <name val="Franklin Gothic Book"/>
      <family val="2"/>
    </font>
    <font>
      <b/>
      <sz val="18"/>
      <name val="Arial"/>
      <family val="2"/>
    </font>
    <font>
      <b/>
      <sz val="13"/>
      <name val="Arial"/>
      <family val="2"/>
    </font>
    <font>
      <b/>
      <sz val="12"/>
      <name val="Arial"/>
      <family val="2"/>
    </font>
    <font>
      <b/>
      <sz val="11"/>
      <name val="Arial"/>
      <family val="2"/>
    </font>
    <font>
      <sz val="11"/>
      <color indexed="8"/>
      <name val="Arial Narrow"/>
      <family val="2"/>
    </font>
    <font>
      <sz val="11"/>
      <name val="Arial"/>
      <family val="2"/>
    </font>
    <font>
      <b/>
      <sz val="22"/>
      <name val="Arial"/>
      <family val="2"/>
    </font>
    <font>
      <sz val="9"/>
      <name val="Arial"/>
      <family val="2"/>
    </font>
    <font>
      <b/>
      <sz val="11"/>
      <color indexed="81"/>
      <name val="Arial"/>
      <family val="2"/>
    </font>
    <font>
      <b/>
      <sz val="12"/>
      <color indexed="59"/>
      <name val="SansSerif"/>
    </font>
    <font>
      <sz val="10"/>
      <color indexed="8"/>
      <name val="SansSerif"/>
    </font>
    <font>
      <b/>
      <sz val="12"/>
      <color indexed="8"/>
      <name val="SansSerif"/>
    </font>
    <font>
      <b/>
      <sz val="10"/>
      <color indexed="8"/>
      <name val="SansSerif"/>
    </font>
    <font>
      <sz val="10"/>
      <name val="SansSerif"/>
    </font>
    <font>
      <i/>
      <sz val="10"/>
      <name val="SansSerif"/>
    </font>
    <font>
      <sz val="11"/>
      <color theme="1"/>
      <name val="Calibri"/>
      <family val="2"/>
      <scheme val="minor"/>
    </font>
    <font>
      <sz val="10"/>
      <color theme="1"/>
      <name val="Arial"/>
      <family val="2"/>
    </font>
    <font>
      <sz val="10"/>
      <color rgb="FFFF0000"/>
      <name val="Arial"/>
      <family val="2"/>
    </font>
    <font>
      <b/>
      <sz val="10"/>
      <color rgb="FFFF0000"/>
      <name val="Arial"/>
      <family val="2"/>
    </font>
    <font>
      <sz val="11"/>
      <color rgb="FFFF0000"/>
      <name val="Arial"/>
      <family val="2"/>
    </font>
    <font>
      <sz val="11"/>
      <color theme="1"/>
      <name val="Arial"/>
      <family val="2"/>
    </font>
    <font>
      <b/>
      <sz val="11"/>
      <color rgb="FF000000"/>
      <name val="Arial"/>
      <family val="2"/>
    </font>
  </fonts>
  <fills count="2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9"/>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rgb="FFFFFF66"/>
        <bgColor indexed="64"/>
      </patternFill>
    </fill>
    <fill>
      <patternFill patternType="solid">
        <fgColor rgb="FFFFFF00"/>
        <bgColor indexed="64"/>
      </patternFill>
    </fill>
    <fill>
      <patternFill patternType="solid">
        <fgColor theme="3" tint="0.59999389629810485"/>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7">
    <border>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64"/>
      </top>
      <bottom style="medium">
        <color indexed="64"/>
      </bottom>
      <diagonal/>
    </border>
    <border>
      <left style="medium">
        <color indexed="8"/>
      </left>
      <right style="medium">
        <color indexed="8"/>
      </right>
      <top/>
      <bottom style="medium">
        <color indexed="8"/>
      </bottom>
      <diagonal/>
    </border>
    <border>
      <left/>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bottom/>
      <diagonal/>
    </border>
    <border>
      <left style="medium">
        <color indexed="8"/>
      </left>
      <right style="medium">
        <color indexed="64"/>
      </right>
      <top style="medium">
        <color indexed="64"/>
      </top>
      <bottom/>
      <diagonal/>
    </border>
    <border>
      <left style="medium">
        <color indexed="8"/>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6">
    <xf numFmtId="0" fontId="0" fillId="0" borderId="0"/>
    <xf numFmtId="167" fontId="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18" fillId="0" borderId="0" applyFont="0" applyFill="0" applyBorder="0" applyAlignment="0" applyProtection="0"/>
    <xf numFmtId="0" fontId="9" fillId="0" borderId="0"/>
    <xf numFmtId="0" fontId="2" fillId="0" borderId="0"/>
    <xf numFmtId="0" fontId="37" fillId="0" borderId="0"/>
    <xf numFmtId="0" fontId="2" fillId="0" borderId="0"/>
    <xf numFmtId="0" fontId="37" fillId="0" borderId="0"/>
    <xf numFmtId="0" fontId="2" fillId="0" borderId="0"/>
    <xf numFmtId="0" fontId="21" fillId="0" borderId="0"/>
    <xf numFmtId="9" fontId="1"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cellStyleXfs>
  <cellXfs count="496">
    <xf numFmtId="0" fontId="0" fillId="0" borderId="0" xfId="0"/>
    <xf numFmtId="3" fontId="2" fillId="0" borderId="0" xfId="13" applyNumberFormat="1" applyFont="1" applyAlignment="1">
      <alignment vertical="center" wrapText="1"/>
    </xf>
    <xf numFmtId="3" fontId="5" fillId="2" borderId="1" xfId="13" applyNumberFormat="1" applyFont="1" applyFill="1" applyBorder="1" applyAlignment="1">
      <alignment horizontal="center" vertical="center" wrapText="1"/>
    </xf>
    <xf numFmtId="3" fontId="5" fillId="2" borderId="2" xfId="13" applyNumberFormat="1" applyFont="1" applyFill="1" applyBorder="1" applyAlignment="1">
      <alignment horizontal="center" vertical="center" wrapText="1"/>
    </xf>
    <xf numFmtId="3" fontId="7" fillId="2" borderId="3" xfId="13" applyNumberFormat="1" applyFont="1" applyFill="1" applyBorder="1" applyAlignment="1">
      <alignment horizontal="center" vertical="center" wrapText="1"/>
    </xf>
    <xf numFmtId="3" fontId="5" fillId="2" borderId="4" xfId="13" applyNumberFormat="1" applyFont="1" applyFill="1" applyBorder="1" applyAlignment="1">
      <alignment horizontal="center" vertical="center" wrapText="1"/>
    </xf>
    <xf numFmtId="3" fontId="5" fillId="2" borderId="5" xfId="13" applyNumberFormat="1" applyFont="1" applyFill="1" applyBorder="1" applyAlignment="1">
      <alignment horizontal="center" vertical="center" wrapText="1"/>
    </xf>
    <xf numFmtId="3" fontId="2" fillId="0" borderId="0" xfId="13" applyNumberFormat="1" applyAlignment="1">
      <alignment vertical="center"/>
    </xf>
    <xf numFmtId="0" fontId="2" fillId="0" borderId="0" xfId="0" applyFont="1" applyAlignment="1">
      <alignment horizontal="center" vertical="center"/>
    </xf>
    <xf numFmtId="0" fontId="2" fillId="0" borderId="6" xfId="0" applyFont="1" applyBorder="1" applyAlignment="1">
      <alignment horizontal="justify" vertical="center" wrapText="1"/>
    </xf>
    <xf numFmtId="0" fontId="2" fillId="6" borderId="6" xfId="0" applyFont="1" applyFill="1" applyBorder="1" applyAlignment="1">
      <alignment horizontal="justify" vertical="center" wrapText="1"/>
    </xf>
    <xf numFmtId="0" fontId="2" fillId="0" borderId="6" xfId="0" applyFont="1" applyBorder="1" applyAlignment="1">
      <alignment horizontal="center" vertical="center" wrapText="1"/>
    </xf>
    <xf numFmtId="0" fontId="2" fillId="0" borderId="6" xfId="9" applyFont="1" applyBorder="1" applyAlignment="1" applyProtection="1">
      <alignment horizontal="justify" vertical="center" wrapText="1"/>
      <protection locked="0"/>
    </xf>
    <xf numFmtId="0" fontId="2" fillId="0" borderId="6" xfId="9"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2" fillId="6" borderId="6" xfId="0" applyFont="1" applyFill="1" applyBorder="1" applyAlignment="1">
      <alignment horizontal="center" vertical="center" wrapText="1"/>
    </xf>
    <xf numFmtId="0" fontId="0" fillId="0" borderId="6" xfId="0" applyBorder="1" applyAlignment="1">
      <alignment horizontal="justify" vertical="center" wrapText="1"/>
    </xf>
    <xf numFmtId="0" fontId="2" fillId="0" borderId="6" xfId="0" applyFont="1" applyFill="1" applyBorder="1" applyAlignment="1">
      <alignment horizontal="justify" vertical="center" wrapText="1"/>
    </xf>
    <xf numFmtId="0" fontId="2" fillId="0" borderId="7" xfId="0" applyFont="1" applyBorder="1" applyAlignment="1">
      <alignment horizontal="justify" vertical="center" wrapText="1"/>
    </xf>
    <xf numFmtId="0" fontId="0" fillId="0" borderId="6" xfId="0" applyBorder="1" applyAlignment="1">
      <alignment vertical="center" wrapText="1"/>
    </xf>
    <xf numFmtId="3" fontId="3" fillId="3" borderId="8" xfId="13" applyNumberFormat="1" applyFont="1" applyFill="1" applyBorder="1" applyAlignment="1">
      <alignment horizontal="center" vertical="center" wrapText="1"/>
    </xf>
    <xf numFmtId="3" fontId="3" fillId="3" borderId="6" xfId="13" applyNumberFormat="1" applyFont="1" applyFill="1" applyBorder="1" applyAlignment="1">
      <alignment horizontal="center" vertical="center" wrapText="1"/>
    </xf>
    <xf numFmtId="0" fontId="3" fillId="4" borderId="6" xfId="13" applyFont="1" applyFill="1" applyBorder="1" applyAlignment="1">
      <alignment horizontal="center" vertical="center" wrapText="1"/>
    </xf>
    <xf numFmtId="0" fontId="3" fillId="7" borderId="6" xfId="13" applyFont="1" applyFill="1" applyBorder="1" applyAlignment="1">
      <alignment horizontal="center" vertical="center" wrapText="1"/>
    </xf>
    <xf numFmtId="9" fontId="3" fillId="7" borderId="6" xfId="25" applyFont="1" applyFill="1" applyBorder="1" applyAlignment="1">
      <alignment horizontal="center" vertical="center" wrapText="1"/>
    </xf>
    <xf numFmtId="3" fontId="3" fillId="3" borderId="8" xfId="13" quotePrefix="1" applyNumberFormat="1" applyFont="1" applyFill="1" applyBorder="1" applyAlignment="1">
      <alignment horizontal="center" vertical="center" wrapText="1"/>
    </xf>
    <xf numFmtId="0" fontId="3" fillId="4" borderId="8" xfId="13" quotePrefix="1" applyFont="1" applyFill="1" applyBorder="1" applyAlignment="1">
      <alignment horizontal="center" vertical="center" wrapText="1"/>
    </xf>
    <xf numFmtId="0" fontId="3" fillId="7" borderId="8" xfId="13" applyFont="1" applyFill="1" applyBorder="1" applyAlignment="1">
      <alignment horizontal="center" vertical="center" wrapText="1"/>
    </xf>
    <xf numFmtId="0" fontId="3" fillId="8" borderId="8" xfId="0" quotePrefix="1"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9" xfId="0" quotePrefix="1" applyFont="1" applyFill="1" applyBorder="1" applyAlignment="1">
      <alignment horizontal="center" vertical="center" wrapText="1"/>
    </xf>
    <xf numFmtId="0" fontId="3" fillId="9" borderId="10"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justify" vertical="center"/>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14" fontId="2" fillId="0" borderId="11"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9" applyFont="1" applyFill="1" applyBorder="1" applyAlignment="1" applyProtection="1">
      <alignment horizontal="justify" vertical="center" wrapText="1"/>
      <protection locked="0"/>
    </xf>
    <xf numFmtId="0" fontId="2" fillId="0" borderId="6" xfId="9" applyFont="1" applyFill="1" applyBorder="1" applyAlignment="1" applyProtection="1">
      <alignment horizontal="center" vertical="center" wrapText="1"/>
      <protection locked="0"/>
    </xf>
    <xf numFmtId="0" fontId="2" fillId="0" borderId="0" xfId="9"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8" fontId="2" fillId="0" borderId="0" xfId="9" applyNumberFormat="1" applyFont="1" applyFill="1" applyBorder="1" applyAlignment="1" applyProtection="1">
      <alignment horizontal="center" vertical="center" wrapText="1"/>
      <protection locked="0"/>
    </xf>
    <xf numFmtId="0" fontId="2" fillId="0" borderId="0" xfId="13" applyFont="1" applyFill="1" applyBorder="1" applyAlignment="1">
      <alignment horizontal="justify" vertical="center" wrapText="1"/>
    </xf>
    <xf numFmtId="0" fontId="3" fillId="9" borderId="10" xfId="0" quotePrefix="1" applyFont="1" applyFill="1" applyBorder="1" applyAlignment="1">
      <alignment horizontal="center" vertical="center" wrapText="1"/>
    </xf>
    <xf numFmtId="0" fontId="13" fillId="2" borderId="6"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9" fontId="3" fillId="10" borderId="6" xfId="25" applyFont="1" applyFill="1" applyBorder="1" applyAlignment="1">
      <alignment horizontal="center" vertical="center" wrapText="1"/>
    </xf>
    <xf numFmtId="0" fontId="3" fillId="10" borderId="6" xfId="13" applyFont="1" applyFill="1" applyBorder="1" applyAlignment="1">
      <alignment horizontal="center" vertical="center" wrapText="1"/>
    </xf>
    <xf numFmtId="9" fontId="2" fillId="6" borderId="8" xfId="16" applyFont="1" applyFill="1" applyBorder="1" applyAlignment="1" applyProtection="1">
      <alignment vertical="center" wrapText="1"/>
      <protection locked="0"/>
    </xf>
    <xf numFmtId="9" fontId="2" fillId="0" borderId="8" xfId="16" applyFont="1" applyFill="1" applyBorder="1" applyAlignment="1" applyProtection="1">
      <alignment vertical="center" wrapText="1"/>
      <protection locked="0"/>
    </xf>
    <xf numFmtId="9" fontId="2" fillId="0" borderId="8" xfId="15" applyFont="1" applyFill="1" applyBorder="1" applyAlignment="1" applyProtection="1">
      <alignment vertical="center" wrapText="1"/>
      <protection locked="0"/>
    </xf>
    <xf numFmtId="9" fontId="2" fillId="0" borderId="8" xfId="18" applyFont="1" applyFill="1" applyBorder="1" applyAlignment="1">
      <alignment vertical="center" wrapText="1"/>
    </xf>
    <xf numFmtId="9" fontId="2" fillId="0" borderId="8" xfId="16" applyFont="1" applyFill="1" applyBorder="1" applyAlignment="1">
      <alignment vertical="center" wrapText="1"/>
    </xf>
    <xf numFmtId="9" fontId="38" fillId="0" borderId="8" xfId="16" applyFont="1" applyFill="1" applyBorder="1" applyAlignment="1" applyProtection="1">
      <alignment vertical="center" wrapText="1"/>
      <protection locked="0"/>
    </xf>
    <xf numFmtId="9" fontId="2" fillId="0" borderId="8" xfId="16" applyFont="1" applyBorder="1" applyAlignment="1" applyProtection="1">
      <alignment vertical="center" wrapText="1"/>
      <protection locked="0"/>
    </xf>
    <xf numFmtId="9" fontId="2" fillId="0" borderId="8" xfId="16" applyFont="1" applyBorder="1" applyAlignment="1">
      <alignment vertical="center" wrapText="1"/>
    </xf>
    <xf numFmtId="9" fontId="0" fillId="0" borderId="8" xfId="16" applyFont="1" applyBorder="1" applyAlignment="1">
      <alignment vertical="center" wrapText="1"/>
    </xf>
    <xf numFmtId="9" fontId="2" fillId="0" borderId="8" xfId="20" applyFont="1" applyFill="1" applyBorder="1" applyAlignment="1" applyProtection="1">
      <alignment vertical="center" wrapText="1"/>
      <protection locked="0"/>
    </xf>
    <xf numFmtId="9" fontId="2" fillId="0" borderId="8" xfId="19" applyFont="1" applyBorder="1" applyAlignment="1">
      <alignment vertical="center" wrapText="1"/>
    </xf>
    <xf numFmtId="9" fontId="2" fillId="0" borderId="8" xfId="17" applyFont="1" applyFill="1" applyBorder="1" applyAlignment="1">
      <alignment vertical="center" wrapText="1"/>
    </xf>
    <xf numFmtId="166" fontId="2" fillId="0" borderId="8" xfId="15" applyNumberFormat="1" applyFont="1" applyFill="1" applyBorder="1" applyAlignment="1" applyProtection="1">
      <alignment vertical="center" wrapText="1"/>
      <protection locked="0"/>
    </xf>
    <xf numFmtId="9" fontId="2" fillId="0" borderId="8" xfId="9" applyNumberFormat="1" applyFont="1" applyFill="1" applyBorder="1" applyAlignment="1">
      <alignment vertical="center"/>
    </xf>
    <xf numFmtId="166" fontId="2" fillId="0" borderId="8" xfId="16" applyNumberFormat="1" applyFont="1" applyBorder="1" applyAlignment="1">
      <alignment vertical="center" wrapText="1"/>
    </xf>
    <xf numFmtId="166" fontId="2" fillId="6" borderId="8" xfId="16" applyNumberFormat="1" applyFont="1" applyFill="1" applyBorder="1" applyAlignment="1" applyProtection="1">
      <alignment vertical="center" wrapText="1"/>
      <protection locked="0"/>
    </xf>
    <xf numFmtId="0" fontId="2" fillId="0" borderId="0" xfId="0" applyFont="1" applyAlignment="1">
      <alignment vertical="center"/>
    </xf>
    <xf numFmtId="169" fontId="3" fillId="5" borderId="9" xfId="2" applyNumberFormat="1" applyFont="1" applyFill="1" applyBorder="1" applyAlignment="1">
      <alignment horizontal="center" vertical="center" wrapText="1"/>
    </xf>
    <xf numFmtId="169" fontId="3" fillId="5" borderId="8" xfId="2" applyNumberFormat="1" applyFont="1" applyFill="1" applyBorder="1" applyAlignment="1">
      <alignment horizontal="center" vertical="center" wrapText="1"/>
    </xf>
    <xf numFmtId="169" fontId="2" fillId="0" borderId="0" xfId="2" applyNumberFormat="1" applyFont="1" applyAlignment="1">
      <alignment horizontal="center" vertical="center" wrapText="1"/>
    </xf>
    <xf numFmtId="169" fontId="2" fillId="0" borderId="0" xfId="2" applyNumberFormat="1" applyFont="1" applyFill="1" applyBorder="1" applyAlignment="1">
      <alignment horizontal="center" vertical="center" wrapText="1"/>
    </xf>
    <xf numFmtId="169" fontId="2" fillId="0" borderId="0" xfId="2" applyNumberFormat="1"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0" xfId="9" applyFont="1" applyFill="1" applyBorder="1" applyAlignment="1">
      <alignment horizontal="justify" vertical="center" wrapText="1"/>
    </xf>
    <xf numFmtId="0" fontId="19" fillId="2" borderId="12"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0" fillId="0" borderId="6" xfId="0" applyFont="1" applyFill="1" applyBorder="1" applyAlignment="1" applyProtection="1">
      <alignment horizontal="center" vertical="center" wrapText="1"/>
      <protection locked="0"/>
    </xf>
    <xf numFmtId="14" fontId="2" fillId="0" borderId="0" xfId="0" applyNumberFormat="1" applyFont="1" applyBorder="1" applyAlignment="1">
      <alignment horizontal="center" vertical="center" wrapText="1"/>
    </xf>
    <xf numFmtId="0" fontId="2" fillId="0" borderId="0" xfId="0" applyFont="1" applyBorder="1" applyAlignment="1">
      <alignment horizontal="justify" vertical="center" wrapText="1"/>
    </xf>
    <xf numFmtId="169" fontId="2" fillId="0" borderId="0" xfId="2" applyNumberFormat="1" applyFont="1" applyBorder="1" applyAlignment="1">
      <alignment horizontal="center" vertical="center" wrapText="1"/>
    </xf>
    <xf numFmtId="9" fontId="3" fillId="9" borderId="13" xfId="15" quotePrefix="1" applyFont="1" applyFill="1" applyBorder="1" applyAlignment="1">
      <alignment horizontal="center" vertical="center" wrapText="1"/>
    </xf>
    <xf numFmtId="9" fontId="3" fillId="9" borderId="10" xfId="15" applyFont="1" applyFill="1" applyBorder="1" applyAlignment="1">
      <alignment horizontal="center" vertical="center" wrapText="1"/>
    </xf>
    <xf numFmtId="9" fontId="2" fillId="0" borderId="0" xfId="15" applyFont="1" applyBorder="1" applyAlignment="1">
      <alignment horizontal="center" vertical="center" wrapText="1"/>
    </xf>
    <xf numFmtId="9" fontId="2" fillId="0" borderId="0" xfId="15" applyFont="1" applyAlignment="1">
      <alignment horizontal="center" vertical="center" wrapText="1"/>
    </xf>
    <xf numFmtId="9" fontId="2" fillId="0" borderId="6" xfId="15" applyFont="1" applyFill="1" applyBorder="1" applyAlignment="1">
      <alignment horizontal="center" vertical="center" wrapText="1"/>
    </xf>
    <xf numFmtId="9" fontId="2" fillId="0" borderId="0" xfId="15" applyFont="1" applyFill="1" applyBorder="1" applyAlignment="1" applyProtection="1">
      <alignment horizontal="center" vertical="center" wrapText="1"/>
      <protection locked="0"/>
    </xf>
    <xf numFmtId="9" fontId="2" fillId="0" borderId="0" xfId="15" applyFont="1" applyAlignment="1">
      <alignment horizontal="center" vertical="center"/>
    </xf>
    <xf numFmtId="0" fontId="6" fillId="2"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6" xfId="0" quotePrefix="1" applyFont="1" applyFill="1" applyBorder="1" applyAlignment="1">
      <alignment horizontal="center" vertical="center" wrapText="1"/>
    </xf>
    <xf numFmtId="9" fontId="3" fillId="9" borderId="6" xfId="15" quotePrefix="1" applyFont="1" applyFill="1" applyBorder="1" applyAlignment="1">
      <alignment horizontal="center" vertical="center" wrapText="1"/>
    </xf>
    <xf numFmtId="169" fontId="3" fillId="5" borderId="6" xfId="2" applyNumberFormat="1" applyFont="1" applyFill="1" applyBorder="1" applyAlignment="1">
      <alignment horizontal="center" vertical="center" wrapText="1"/>
    </xf>
    <xf numFmtId="0" fontId="3" fillId="8" borderId="6" xfId="0" quotePrefix="1" applyFont="1" applyFill="1" applyBorder="1" applyAlignment="1">
      <alignment horizontal="center" vertical="center" wrapText="1"/>
    </xf>
    <xf numFmtId="9" fontId="3" fillId="9" borderId="6" xfId="15" applyFont="1" applyFill="1" applyBorder="1" applyAlignment="1">
      <alignment horizontal="center" vertical="center" wrapText="1"/>
    </xf>
    <xf numFmtId="0" fontId="2" fillId="6" borderId="6" xfId="9" applyFont="1" applyFill="1" applyBorder="1" applyAlignment="1" applyProtection="1">
      <alignment horizontal="center" vertical="center" wrapText="1"/>
      <protection locked="0"/>
    </xf>
    <xf numFmtId="0" fontId="2" fillId="6" borderId="0" xfId="0" applyFont="1" applyFill="1" applyBorder="1" applyAlignment="1">
      <alignment vertical="center"/>
    </xf>
    <xf numFmtId="0" fontId="2" fillId="0" borderId="0" xfId="9" applyFont="1" applyBorder="1" applyAlignment="1" applyProtection="1">
      <alignment horizontal="center" vertical="center" wrapText="1"/>
      <protection locked="0"/>
    </xf>
    <xf numFmtId="0" fontId="2" fillId="0" borderId="0" xfId="9" applyFont="1" applyBorder="1" applyAlignment="1" applyProtection="1">
      <alignment horizontal="justify" vertical="center" wrapText="1"/>
      <protection locked="0"/>
    </xf>
    <xf numFmtId="9" fontId="2" fillId="0" borderId="0" xfId="15" applyFont="1" applyBorder="1" applyAlignment="1" applyProtection="1">
      <alignment horizontal="center" vertical="center" wrapText="1"/>
      <protection locked="0"/>
    </xf>
    <xf numFmtId="169" fontId="2" fillId="0" borderId="0" xfId="2" applyNumberFormat="1" applyFont="1" applyBorder="1" applyAlignment="1" applyProtection="1">
      <alignment horizontal="center" vertical="center" wrapText="1"/>
      <protection locked="0"/>
    </xf>
    <xf numFmtId="0" fontId="2" fillId="0" borderId="6" xfId="0" applyFont="1" applyBorder="1" applyAlignment="1">
      <alignment horizontal="center" vertical="center"/>
    </xf>
    <xf numFmtId="9" fontId="2" fillId="0" borderId="6" xfId="15" applyFont="1" applyBorder="1" applyAlignment="1">
      <alignment horizontal="center" vertical="center" wrapText="1"/>
    </xf>
    <xf numFmtId="0" fontId="2" fillId="0" borderId="6" xfId="0" applyFont="1" applyBorder="1" applyAlignment="1">
      <alignment horizontal="justify" vertical="center"/>
    </xf>
    <xf numFmtId="9" fontId="2" fillId="0" borderId="6" xfId="15" applyFont="1" applyBorder="1" applyAlignment="1">
      <alignment horizontal="center" vertical="center"/>
    </xf>
    <xf numFmtId="0" fontId="3" fillId="9" borderId="6"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70" fontId="2" fillId="0" borderId="6" xfId="2" applyNumberFormat="1" applyFont="1" applyBorder="1" applyAlignment="1">
      <alignment horizontal="center" vertical="center" wrapText="1"/>
    </xf>
    <xf numFmtId="0" fontId="2" fillId="6" borderId="6" xfId="0" applyFont="1" applyFill="1" applyBorder="1" applyAlignment="1">
      <alignment horizontal="center" vertical="center"/>
    </xf>
    <xf numFmtId="0" fontId="2" fillId="6" borderId="6" xfId="9" applyFont="1" applyFill="1" applyBorder="1" applyAlignment="1" applyProtection="1">
      <alignment horizontal="justify" vertical="center" wrapText="1"/>
      <protection locked="0"/>
    </xf>
    <xf numFmtId="170" fontId="2" fillId="0" borderId="6" xfId="3" applyNumberFormat="1" applyFont="1" applyFill="1" applyBorder="1" applyAlignment="1">
      <alignment horizontal="center" vertical="center" wrapText="1"/>
    </xf>
    <xf numFmtId="9" fontId="2" fillId="0" borderId="6" xfId="15" applyNumberFormat="1" applyFont="1" applyBorder="1" applyAlignment="1">
      <alignment horizontal="center" vertical="center"/>
    </xf>
    <xf numFmtId="14" fontId="2" fillId="6" borderId="6" xfId="0" applyNumberFormat="1" applyFont="1" applyFill="1" applyBorder="1" applyAlignment="1">
      <alignment horizontal="center" vertical="center" wrapText="1"/>
    </xf>
    <xf numFmtId="9" fontId="2" fillId="6" borderId="6" xfId="15"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0" xfId="0" applyFont="1" applyFill="1" applyAlignment="1">
      <alignment horizontal="justify" vertical="center" wrapText="1"/>
    </xf>
    <xf numFmtId="9" fontId="2" fillId="6" borderId="0" xfId="15" applyFont="1" applyFill="1" applyAlignment="1">
      <alignment horizontal="center" vertical="center" wrapText="1"/>
    </xf>
    <xf numFmtId="0" fontId="39" fillId="0" borderId="6" xfId="0" applyFont="1" applyBorder="1" applyAlignment="1">
      <alignment horizontal="center" vertical="center" wrapText="1"/>
    </xf>
    <xf numFmtId="0" fontId="39" fillId="0" borderId="6" xfId="0" applyFont="1" applyBorder="1" applyAlignment="1">
      <alignment horizontal="center" vertical="center"/>
    </xf>
    <xf numFmtId="0" fontId="39" fillId="0" borderId="6" xfId="0" applyFont="1" applyFill="1" applyBorder="1" applyAlignment="1">
      <alignment horizontal="center" vertical="center" wrapText="1"/>
    </xf>
    <xf numFmtId="0" fontId="21" fillId="0" borderId="0" xfId="14" applyFill="1"/>
    <xf numFmtId="0" fontId="0" fillId="0" borderId="0" xfId="0" applyAlignment="1">
      <alignment vertical="center" wrapText="1"/>
    </xf>
    <xf numFmtId="0" fontId="21" fillId="0" borderId="0" xfId="14" applyFill="1" applyBorder="1"/>
    <xf numFmtId="0" fontId="25" fillId="0" borderId="14" xfId="0" applyFont="1" applyBorder="1" applyAlignment="1">
      <alignment vertical="center" wrapText="1"/>
    </xf>
    <xf numFmtId="0" fontId="25" fillId="0" borderId="6" xfId="0" applyFont="1" applyBorder="1" applyAlignment="1">
      <alignment horizontal="center" vertical="center" wrapText="1"/>
    </xf>
    <xf numFmtId="0" fontId="0" fillId="0" borderId="12" xfId="0" applyBorder="1" applyAlignment="1"/>
    <xf numFmtId="0" fontId="27" fillId="0" borderId="6" xfId="0" applyFont="1" applyBorder="1" applyAlignment="1">
      <alignment horizontal="center" vertical="center" wrapText="1"/>
    </xf>
    <xf numFmtId="0" fontId="2" fillId="0" borderId="0" xfId="9" applyAlignment="1">
      <alignment horizontal="center"/>
    </xf>
    <xf numFmtId="0" fontId="27" fillId="0" borderId="0" xfId="9" applyFont="1"/>
    <xf numFmtId="0" fontId="2" fillId="0" borderId="0" xfId="9"/>
    <xf numFmtId="0" fontId="2" fillId="0" borderId="0" xfId="9" applyFont="1"/>
    <xf numFmtId="0" fontId="20" fillId="0" borderId="0" xfId="9" applyFont="1"/>
    <xf numFmtId="0" fontId="27" fillId="0" borderId="0" xfId="9" applyFont="1" applyAlignment="1">
      <alignment horizontal="center"/>
    </xf>
    <xf numFmtId="0" fontId="27" fillId="0" borderId="6" xfId="9" applyFont="1" applyFill="1" applyBorder="1" applyAlignment="1" applyProtection="1">
      <alignment vertical="center" wrapText="1"/>
    </xf>
    <xf numFmtId="0" fontId="27" fillId="0" borderId="6" xfId="9" applyFont="1" applyFill="1" applyBorder="1" applyAlignment="1">
      <alignment horizontal="justify" vertical="center" wrapText="1"/>
    </xf>
    <xf numFmtId="0" fontId="27" fillId="0" borderId="6" xfId="9" applyFont="1" applyBorder="1" applyAlignment="1">
      <alignment horizontal="center" vertical="center" wrapText="1"/>
    </xf>
    <xf numFmtId="0" fontId="27" fillId="0" borderId="9" xfId="9" applyFont="1" applyFill="1" applyBorder="1" applyAlignment="1">
      <alignment horizontal="justify" vertical="center" wrapText="1"/>
    </xf>
    <xf numFmtId="0" fontId="27" fillId="0" borderId="6" xfId="9" applyFont="1" applyFill="1" applyBorder="1" applyAlignment="1">
      <alignment vertical="center" wrapText="1"/>
    </xf>
    <xf numFmtId="0" fontId="27" fillId="0" borderId="6" xfId="9" applyFont="1" applyFill="1" applyBorder="1" applyAlignment="1">
      <alignment horizontal="left" vertical="center" wrapText="1"/>
    </xf>
    <xf numFmtId="0" fontId="27" fillId="0" borderId="6" xfId="0" applyFont="1" applyFill="1" applyBorder="1" applyAlignment="1">
      <alignment horizontal="justify" vertical="center" wrapText="1"/>
    </xf>
    <xf numFmtId="0" fontId="27" fillId="0" borderId="6" xfId="9" applyFont="1" applyBorder="1" applyAlignment="1">
      <alignment horizontal="center" vertical="center"/>
    </xf>
    <xf numFmtId="0" fontId="32" fillId="2" borderId="0" xfId="0" applyFont="1" applyFill="1" applyBorder="1" applyAlignment="1" applyProtection="1">
      <alignment horizontal="left" vertical="top" wrapText="1"/>
    </xf>
    <xf numFmtId="0" fontId="34" fillId="2" borderId="15" xfId="0" applyFont="1" applyFill="1" applyBorder="1" applyAlignment="1" applyProtection="1">
      <alignment horizontal="center" vertical="center" wrapText="1"/>
    </xf>
    <xf numFmtId="0" fontId="32" fillId="2" borderId="15" xfId="0" applyFont="1" applyFill="1" applyBorder="1" applyAlignment="1" applyProtection="1">
      <alignment horizontal="left" vertical="center" wrapText="1"/>
    </xf>
    <xf numFmtId="0" fontId="32" fillId="2" borderId="16" xfId="0" applyFont="1" applyFill="1" applyBorder="1" applyAlignment="1" applyProtection="1">
      <alignment horizontal="left" vertical="center" wrapText="1"/>
    </xf>
    <xf numFmtId="14" fontId="32" fillId="2" borderId="16" xfId="0" applyNumberFormat="1" applyFont="1" applyFill="1" applyBorder="1" applyAlignment="1" applyProtection="1">
      <alignment horizontal="center" vertical="center" wrapText="1"/>
    </xf>
    <xf numFmtId="0" fontId="32" fillId="2" borderId="17" xfId="0" applyFont="1" applyFill="1" applyBorder="1" applyAlignment="1" applyProtection="1">
      <alignment horizontal="left" vertical="center" wrapText="1"/>
    </xf>
    <xf numFmtId="0" fontId="32" fillId="2" borderId="18" xfId="0" applyFont="1" applyFill="1" applyBorder="1" applyAlignment="1" applyProtection="1">
      <alignment horizontal="left" vertical="center" wrapText="1"/>
    </xf>
    <xf numFmtId="14" fontId="32" fillId="2" borderId="18" xfId="0" applyNumberFormat="1" applyFont="1" applyFill="1" applyBorder="1" applyAlignment="1" applyProtection="1">
      <alignment horizontal="center" vertical="center" wrapText="1"/>
    </xf>
    <xf numFmtId="0" fontId="2" fillId="0" borderId="0" xfId="0" applyFont="1" applyAlignment="1">
      <alignment wrapText="1"/>
    </xf>
    <xf numFmtId="0" fontId="32" fillId="2" borderId="19" xfId="0" applyFont="1" applyFill="1" applyBorder="1" applyAlignment="1" applyProtection="1">
      <alignment horizontal="left" vertical="center" wrapText="1"/>
    </xf>
    <xf numFmtId="0" fontId="2" fillId="0" borderId="6" xfId="0" applyFont="1" applyBorder="1" applyAlignment="1">
      <alignment vertical="center"/>
    </xf>
    <xf numFmtId="0" fontId="3" fillId="11" borderId="20" xfId="0" applyFont="1" applyFill="1" applyBorder="1" applyAlignment="1">
      <alignment horizontal="left" vertical="center" wrapText="1"/>
    </xf>
    <xf numFmtId="0" fontId="3" fillId="6" borderId="6" xfId="0" applyFont="1" applyFill="1" applyBorder="1" applyAlignment="1">
      <alignment horizontal="center" vertical="center" wrapText="1"/>
    </xf>
    <xf numFmtId="169" fontId="3" fillId="6" borderId="6" xfId="2" applyNumberFormat="1" applyFont="1" applyFill="1" applyBorder="1" applyAlignment="1">
      <alignment horizontal="center" vertical="center" wrapText="1"/>
    </xf>
    <xf numFmtId="0" fontId="2" fillId="0" borderId="6" xfId="0" applyFont="1" applyFill="1" applyBorder="1" applyAlignment="1">
      <alignment vertical="center" wrapText="1"/>
    </xf>
    <xf numFmtId="9" fontId="2" fillId="6" borderId="6" xfId="16" applyNumberFormat="1" applyFont="1" applyFill="1" applyBorder="1" applyAlignment="1" applyProtection="1">
      <alignment horizontal="center" vertical="center" wrapText="1"/>
      <protection locked="0"/>
    </xf>
    <xf numFmtId="9" fontId="2" fillId="0" borderId="6" xfId="16" applyFont="1" applyFill="1" applyBorder="1" applyAlignment="1" applyProtection="1">
      <alignment horizontal="center" vertical="center" wrapText="1"/>
      <protection locked="0"/>
    </xf>
    <xf numFmtId="9" fontId="2" fillId="0" borderId="6" xfId="16" applyFont="1" applyBorder="1" applyAlignment="1" applyProtection="1">
      <alignment horizontal="center" vertical="center" wrapText="1"/>
      <protection locked="0"/>
    </xf>
    <xf numFmtId="14" fontId="2" fillId="0" borderId="6" xfId="9" applyNumberFormat="1" applyFont="1" applyBorder="1" applyAlignment="1" applyProtection="1">
      <alignment horizontal="center" vertical="center" wrapText="1"/>
      <protection locked="0"/>
    </xf>
    <xf numFmtId="170" fontId="2" fillId="0" borderId="6" xfId="2" applyNumberFormat="1" applyFont="1" applyBorder="1" applyAlignment="1" applyProtection="1">
      <alignment horizontal="center" vertical="center" wrapText="1"/>
      <protection locked="0"/>
    </xf>
    <xf numFmtId="169" fontId="2" fillId="0" borderId="6" xfId="2" applyNumberFormat="1" applyFont="1" applyBorder="1" applyAlignment="1" applyProtection="1">
      <alignment horizontal="center" vertical="center" wrapText="1"/>
      <protection locked="0"/>
    </xf>
    <xf numFmtId="0" fontId="3" fillId="6" borderId="11" xfId="0" applyFont="1" applyFill="1" applyBorder="1" applyAlignment="1">
      <alignment horizontal="left" vertical="center" wrapText="1"/>
    </xf>
    <xf numFmtId="0" fontId="2" fillId="0" borderId="6" xfId="0" applyFont="1" applyBorder="1" applyAlignment="1">
      <alignment vertical="center" wrapText="1"/>
    </xf>
    <xf numFmtId="0" fontId="2" fillId="6" borderId="6" xfId="0" quotePrefix="1" applyFont="1" applyFill="1" applyBorder="1" applyAlignment="1">
      <alignment horizontal="justify" vertical="center" wrapText="1"/>
    </xf>
    <xf numFmtId="0" fontId="32" fillId="2" borderId="21" xfId="0" applyFont="1" applyFill="1" applyBorder="1" applyAlignment="1" applyProtection="1">
      <alignment horizontal="left" vertical="center" wrapText="1"/>
    </xf>
    <xf numFmtId="0" fontId="32" fillId="2" borderId="16" xfId="0" applyFont="1" applyFill="1" applyBorder="1" applyAlignment="1" applyProtection="1">
      <alignment horizontal="center" vertical="center" wrapText="1"/>
    </xf>
    <xf numFmtId="0" fontId="32" fillId="2" borderId="22"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4" fontId="32" fillId="2" borderId="22" xfId="0" applyNumberFormat="1" applyFont="1" applyFill="1" applyBorder="1" applyAlignment="1" applyProtection="1">
      <alignment horizontal="center" vertical="center" wrapText="1"/>
    </xf>
    <xf numFmtId="0" fontId="32" fillId="2" borderId="24" xfId="0" applyFont="1" applyFill="1" applyBorder="1" applyAlignment="1" applyProtection="1">
      <alignment horizontal="center" vertical="center" wrapText="1"/>
    </xf>
    <xf numFmtId="0" fontId="32" fillId="0" borderId="22"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2" fillId="2" borderId="25" xfId="0" applyFont="1" applyFill="1" applyBorder="1" applyAlignment="1" applyProtection="1">
      <alignment horizontal="left" vertical="center" wrapText="1"/>
    </xf>
    <xf numFmtId="0" fontId="32" fillId="2" borderId="26" xfId="0" applyFont="1" applyFill="1" applyBorder="1" applyAlignment="1" applyProtection="1">
      <alignment horizontal="left" vertical="center" wrapText="1"/>
    </xf>
    <xf numFmtId="0" fontId="35" fillId="0" borderId="27" xfId="0" applyFont="1" applyFill="1" applyBorder="1" applyAlignment="1" applyProtection="1">
      <alignment horizontal="left" vertical="center" wrapText="1"/>
    </xf>
    <xf numFmtId="0" fontId="2" fillId="0" borderId="28" xfId="0" applyFont="1" applyBorder="1" applyAlignment="1">
      <alignment horizontal="center" vertical="center" wrapText="1"/>
    </xf>
    <xf numFmtId="14" fontId="0" fillId="0" borderId="27" xfId="0" applyNumberFormat="1" applyBorder="1" applyAlignment="1">
      <alignment horizontal="center" vertical="center"/>
    </xf>
    <xf numFmtId="0" fontId="0" fillId="0" borderId="27" xfId="0" applyBorder="1" applyAlignment="1">
      <alignment vertical="center"/>
    </xf>
    <xf numFmtId="0" fontId="0" fillId="0" borderId="0" xfId="0" applyBorder="1"/>
    <xf numFmtId="0" fontId="2" fillId="0" borderId="29" xfId="0" applyFont="1" applyBorder="1" applyAlignment="1">
      <alignment vertical="center" wrapText="1"/>
    </xf>
    <xf numFmtId="0" fontId="35" fillId="2" borderId="22" xfId="0" applyFont="1" applyFill="1" applyBorder="1" applyAlignment="1" applyProtection="1">
      <alignment horizontal="left" vertical="center" wrapText="1"/>
    </xf>
    <xf numFmtId="0" fontId="35" fillId="2" borderId="16"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14" fontId="2" fillId="0" borderId="6"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25" fillId="12" borderId="6" xfId="9" applyFont="1" applyFill="1" applyBorder="1" applyAlignment="1">
      <alignment horizontal="center" vertical="center" wrapText="1"/>
    </xf>
    <xf numFmtId="0" fontId="27" fillId="0" borderId="8" xfId="9" applyFont="1" applyFill="1" applyBorder="1" applyAlignment="1">
      <alignment horizontal="justify" vertical="center" wrapText="1"/>
    </xf>
    <xf numFmtId="0" fontId="20" fillId="0" borderId="0" xfId="9" applyFont="1" applyAlignment="1">
      <alignment horizontal="justify"/>
    </xf>
    <xf numFmtId="0" fontId="27" fillId="0" borderId="6" xfId="9" applyFont="1" applyFill="1" applyBorder="1" applyAlignment="1" applyProtection="1">
      <alignment horizontal="justify" vertical="center" wrapText="1"/>
    </xf>
    <xf numFmtId="0" fontId="27" fillId="0" borderId="0" xfId="9" applyFont="1" applyAlignment="1">
      <alignment horizontal="justify" wrapText="1"/>
    </xf>
    <xf numFmtId="0" fontId="27" fillId="0" borderId="0" xfId="9" applyFont="1" applyAlignment="1">
      <alignment horizontal="justify" vertical="center" wrapText="1"/>
    </xf>
    <xf numFmtId="0" fontId="6" fillId="2" borderId="31" xfId="0" applyFont="1" applyFill="1" applyBorder="1" applyAlignment="1">
      <alignment horizontal="right" vertical="center" wrapText="1"/>
    </xf>
    <xf numFmtId="0" fontId="6" fillId="2" borderId="32" xfId="0" applyFont="1" applyFill="1" applyBorder="1" applyAlignment="1">
      <alignment horizontal="right" vertical="center" wrapText="1"/>
    </xf>
    <xf numFmtId="0" fontId="6" fillId="2" borderId="13" xfId="0" applyFont="1" applyFill="1" applyBorder="1" applyAlignment="1">
      <alignment horizontal="right" vertical="center" wrapText="1"/>
    </xf>
    <xf numFmtId="0" fontId="6" fillId="2" borderId="33" xfId="0" applyFont="1" applyFill="1" applyBorder="1" applyAlignment="1">
      <alignment horizontal="right" vertical="center" wrapText="1"/>
    </xf>
    <xf numFmtId="9" fontId="3" fillId="9" borderId="8" xfId="15" applyFont="1" applyFill="1" applyBorder="1" applyAlignment="1">
      <alignment horizontal="center" vertical="center" wrapText="1"/>
    </xf>
    <xf numFmtId="9" fontId="3" fillId="9" borderId="9" xfId="15"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6" fillId="2" borderId="30" xfId="0" applyFont="1" applyFill="1" applyBorder="1" applyAlignment="1">
      <alignment horizontal="right" vertical="center" wrapText="1"/>
    </xf>
    <xf numFmtId="0" fontId="6" fillId="2" borderId="1" xfId="0" applyFont="1" applyFill="1" applyBorder="1" applyAlignment="1">
      <alignment horizontal="right" vertical="center" wrapText="1"/>
    </xf>
    <xf numFmtId="169" fontId="3" fillId="5" borderId="8" xfId="2" applyNumberFormat="1" applyFont="1" applyFill="1" applyBorder="1" applyAlignment="1">
      <alignment horizontal="center" vertical="center" wrapText="1"/>
    </xf>
    <xf numFmtId="169" fontId="3" fillId="5" borderId="9" xfId="2" applyNumberFormat="1" applyFont="1" applyFill="1" applyBorder="1" applyAlignment="1">
      <alignment horizontal="center" vertical="center" wrapText="1"/>
    </xf>
    <xf numFmtId="14" fontId="2" fillId="0" borderId="6" xfId="0" applyNumberFormat="1"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14" fontId="2" fillId="0" borderId="6" xfId="0" applyNumberFormat="1" applyFont="1" applyBorder="1" applyAlignment="1">
      <alignment horizontal="center" vertical="center" wrapText="1"/>
    </xf>
    <xf numFmtId="0" fontId="3" fillId="11" borderId="30" xfId="0" applyFont="1" applyFill="1" applyBorder="1" applyAlignment="1">
      <alignment horizontal="left" vertical="center" wrapText="1"/>
    </xf>
    <xf numFmtId="0" fontId="3" fillId="11" borderId="20" xfId="0" applyFont="1" applyFill="1" applyBorder="1" applyAlignment="1">
      <alignment horizontal="left" vertical="center" wrapText="1"/>
    </xf>
    <xf numFmtId="170" fontId="2" fillId="0" borderId="8" xfId="3" applyNumberFormat="1" applyFont="1" applyFill="1" applyBorder="1" applyAlignment="1">
      <alignment horizontal="center" vertical="center" wrapText="1"/>
    </xf>
    <xf numFmtId="170" fontId="2" fillId="0" borderId="10" xfId="3" applyNumberFormat="1" applyFont="1" applyFill="1" applyBorder="1" applyAlignment="1">
      <alignment horizontal="center" vertical="center" wrapText="1"/>
    </xf>
    <xf numFmtId="170" fontId="2" fillId="0" borderId="9" xfId="3"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11" borderId="30" xfId="0" applyFont="1" applyFill="1" applyBorder="1" applyAlignment="1" applyProtection="1">
      <alignment horizontal="left" vertical="center" wrapText="1"/>
      <protection locked="0"/>
    </xf>
    <xf numFmtId="0" fontId="3" fillId="11" borderId="1" xfId="0" applyFont="1" applyFill="1" applyBorder="1" applyAlignment="1" applyProtection="1">
      <alignment horizontal="left" vertical="center" wrapText="1"/>
      <protection locked="0"/>
    </xf>
    <xf numFmtId="0" fontId="2" fillId="0"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 fillId="0" borderId="8" xfId="9" applyFont="1" applyFill="1" applyBorder="1" applyAlignment="1" applyProtection="1">
      <alignment horizontal="center" vertical="center" wrapText="1"/>
      <protection locked="0"/>
    </xf>
    <xf numFmtId="0" fontId="2" fillId="0" borderId="10" xfId="9" applyFont="1" applyFill="1" applyBorder="1" applyAlignment="1" applyProtection="1">
      <alignment horizontal="center" vertical="center" wrapText="1"/>
      <protection locked="0"/>
    </xf>
    <xf numFmtId="14" fontId="2" fillId="0" borderId="8" xfId="9" applyNumberFormat="1" applyFont="1" applyFill="1" applyBorder="1" applyAlignment="1" applyProtection="1">
      <alignment horizontal="center" vertical="center" wrapText="1"/>
      <protection locked="0"/>
    </xf>
    <xf numFmtId="14" fontId="2" fillId="0" borderId="10" xfId="9" applyNumberFormat="1" applyFont="1" applyFill="1" applyBorder="1" applyAlignment="1" applyProtection="1">
      <alignment horizontal="center" vertical="center" wrapText="1"/>
      <protection locked="0"/>
    </xf>
    <xf numFmtId="0" fontId="40" fillId="11" borderId="2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6"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2" fillId="6" borderId="8" xfId="9" applyFont="1" applyFill="1" applyBorder="1" applyAlignment="1" applyProtection="1">
      <alignment horizontal="center" vertical="center" wrapText="1"/>
      <protection locked="0"/>
    </xf>
    <xf numFmtId="0" fontId="2" fillId="6" borderId="10" xfId="9" applyFon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6"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11" borderId="6"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11" borderId="6" xfId="0" applyFont="1" applyFill="1" applyBorder="1" applyAlignment="1">
      <alignment horizontal="left" vertical="center" wrapText="1"/>
    </xf>
    <xf numFmtId="169" fontId="2" fillId="6" borderId="8" xfId="2" applyNumberFormat="1" applyFont="1" applyFill="1" applyBorder="1" applyAlignment="1" applyProtection="1">
      <alignment horizontal="center" vertical="center" wrapText="1"/>
      <protection locked="0"/>
    </xf>
    <xf numFmtId="169" fontId="2" fillId="6" borderId="10" xfId="2" applyNumberFormat="1" applyFont="1" applyFill="1" applyBorder="1" applyAlignment="1" applyProtection="1">
      <alignment horizontal="center" vertical="center" wrapText="1"/>
      <protection locked="0"/>
    </xf>
    <xf numFmtId="169" fontId="2" fillId="6" borderId="9" xfId="2" applyNumberFormat="1" applyFont="1" applyFill="1" applyBorder="1" applyAlignment="1" applyProtection="1">
      <alignment horizontal="center" vertical="center" wrapText="1"/>
      <protection locked="0"/>
    </xf>
    <xf numFmtId="170" fontId="2" fillId="0" borderId="8" xfId="2" applyNumberFormat="1" applyFont="1" applyBorder="1" applyAlignment="1">
      <alignment horizontal="center" vertical="center" wrapText="1"/>
    </xf>
    <xf numFmtId="170" fontId="2" fillId="0" borderId="10" xfId="2" applyNumberFormat="1" applyFont="1" applyBorder="1" applyAlignment="1">
      <alignment horizontal="center" vertical="center" wrapText="1"/>
    </xf>
    <xf numFmtId="170" fontId="2" fillId="0" borderId="9" xfId="2" applyNumberFormat="1" applyFont="1" applyBorder="1" applyAlignment="1">
      <alignment horizontal="center" vertical="center" wrapText="1"/>
    </xf>
    <xf numFmtId="14" fontId="2" fillId="6" borderId="8" xfId="9" applyNumberFormat="1" applyFont="1" applyFill="1" applyBorder="1" applyAlignment="1" applyProtection="1">
      <alignment horizontal="center" vertical="center" wrapText="1"/>
      <protection locked="0"/>
    </xf>
    <xf numFmtId="170" fontId="2" fillId="6" borderId="8" xfId="9" applyNumberFormat="1" applyFont="1" applyFill="1" applyBorder="1" applyAlignment="1" applyProtection="1">
      <alignment horizontal="center" vertical="center" wrapText="1"/>
      <protection locked="0"/>
    </xf>
    <xf numFmtId="170" fontId="2" fillId="6" borderId="10" xfId="9" applyNumberFormat="1" applyFont="1" applyFill="1" applyBorder="1" applyAlignment="1" applyProtection="1">
      <alignment horizontal="center" vertical="center" wrapText="1"/>
      <protection locked="0"/>
    </xf>
    <xf numFmtId="170" fontId="2" fillId="6" borderId="9" xfId="9" applyNumberFormat="1" applyFont="1" applyFill="1" applyBorder="1" applyAlignment="1" applyProtection="1">
      <alignment horizontal="center" vertical="center" wrapText="1"/>
      <protection locked="0"/>
    </xf>
    <xf numFmtId="170" fontId="2" fillId="0" borderId="8" xfId="2" applyNumberFormat="1" applyFont="1" applyFill="1" applyBorder="1" applyAlignment="1" applyProtection="1">
      <alignment horizontal="center" vertical="center" wrapText="1"/>
      <protection locked="0"/>
    </xf>
    <xf numFmtId="170" fontId="2" fillId="0" borderId="9" xfId="2" applyNumberFormat="1" applyFont="1" applyFill="1" applyBorder="1" applyAlignment="1" applyProtection="1">
      <alignment horizontal="center" vertical="center" wrapText="1"/>
      <protection locked="0"/>
    </xf>
    <xf numFmtId="169" fontId="2" fillId="0" borderId="8" xfId="2" applyNumberFormat="1" applyFont="1" applyFill="1" applyBorder="1" applyAlignment="1" applyProtection="1">
      <alignment horizontal="center" vertical="center" wrapText="1"/>
      <protection locked="0"/>
    </xf>
    <xf numFmtId="169" fontId="2" fillId="0" borderId="9" xfId="2" applyNumberFormat="1" applyFont="1" applyFill="1" applyBorder="1" applyAlignment="1" applyProtection="1">
      <alignment horizontal="center" vertical="center" wrapText="1"/>
      <protection locked="0"/>
    </xf>
    <xf numFmtId="0" fontId="3" fillId="8"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3" fillId="11" borderId="11" xfId="0" applyFont="1" applyFill="1" applyBorder="1" applyAlignment="1">
      <alignment horizontal="left" vertical="center" wrapText="1"/>
    </xf>
    <xf numFmtId="169" fontId="2" fillId="0" borderId="8" xfId="2" applyNumberFormat="1" applyFont="1" applyBorder="1" applyAlignment="1">
      <alignment horizontal="center" vertical="center" wrapText="1"/>
    </xf>
    <xf numFmtId="169" fontId="2" fillId="0" borderId="9" xfId="2" applyNumberFormat="1" applyFont="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69" fontId="2"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2" fillId="0" borderId="8" xfId="9" applyFont="1" applyBorder="1" applyAlignment="1" applyProtection="1">
      <alignment horizontal="center" vertical="center" wrapText="1"/>
      <protection locked="0"/>
    </xf>
    <xf numFmtId="0" fontId="2" fillId="0" borderId="10" xfId="9" applyFont="1" applyBorder="1" applyAlignment="1" applyProtection="1">
      <alignment horizontal="center" vertical="center" wrapText="1"/>
      <protection locked="0"/>
    </xf>
    <xf numFmtId="14" fontId="0" fillId="0" borderId="8" xfId="0" applyNumberFormat="1" applyBorder="1" applyAlignment="1">
      <alignment horizontal="center" vertical="center" wrapText="1"/>
    </xf>
    <xf numFmtId="0" fontId="4" fillId="11" borderId="6" xfId="0" applyFont="1" applyFill="1" applyBorder="1" applyAlignment="1" applyProtection="1">
      <alignment horizontal="left" vertical="center" wrapText="1"/>
      <protection locked="0"/>
    </xf>
    <xf numFmtId="0" fontId="0" fillId="0" borderId="8" xfId="0" applyBorder="1" applyAlignment="1">
      <alignment horizontal="center" vertical="center" wrapText="1"/>
    </xf>
    <xf numFmtId="14" fontId="0" fillId="0" borderId="10" xfId="0" applyNumberFormat="1" applyBorder="1" applyAlignment="1">
      <alignment horizontal="center" vertical="center" wrapText="1"/>
    </xf>
    <xf numFmtId="0" fontId="2" fillId="0" borderId="32" xfId="9" applyFont="1" applyBorder="1" applyAlignment="1" applyProtection="1">
      <alignment horizontal="center" vertical="center" wrapText="1"/>
      <protection locked="0"/>
    </xf>
    <xf numFmtId="0" fontId="2" fillId="0" borderId="45" xfId="9" applyFont="1" applyBorder="1" applyAlignment="1" applyProtection="1">
      <alignment horizontal="center" vertical="center" wrapText="1"/>
      <protection locked="0"/>
    </xf>
    <xf numFmtId="168" fontId="2" fillId="0" borderId="8" xfId="9" applyNumberFormat="1" applyFont="1" applyBorder="1" applyAlignment="1" applyProtection="1">
      <alignment horizontal="center" vertical="center" wrapText="1"/>
      <protection locked="0"/>
    </xf>
    <xf numFmtId="168" fontId="2" fillId="0" borderId="10" xfId="9" applyNumberFormat="1" applyFont="1" applyBorder="1" applyAlignment="1" applyProtection="1">
      <alignment horizontal="center" vertical="center" wrapText="1"/>
      <protection locked="0"/>
    </xf>
    <xf numFmtId="3" fontId="5" fillId="2" borderId="35" xfId="13" applyNumberFormat="1" applyFont="1" applyFill="1" applyBorder="1" applyAlignment="1">
      <alignment horizontal="center" vertical="center" wrapText="1"/>
    </xf>
    <xf numFmtId="3" fontId="5" fillId="2" borderId="36" xfId="13" applyNumberFormat="1" applyFont="1" applyFill="1" applyBorder="1" applyAlignment="1">
      <alignment horizontal="center" vertical="center" wrapText="1"/>
    </xf>
    <xf numFmtId="3" fontId="8" fillId="2" borderId="14" xfId="13" applyNumberFormat="1" applyFont="1" applyFill="1" applyBorder="1" applyAlignment="1">
      <alignment horizontal="center" vertical="center" wrapText="1"/>
    </xf>
    <xf numFmtId="3" fontId="8" fillId="2" borderId="37" xfId="13" applyNumberFormat="1" applyFont="1" applyFill="1" applyBorder="1" applyAlignment="1">
      <alignment horizontal="center" vertical="center" wrapText="1"/>
    </xf>
    <xf numFmtId="3" fontId="8" fillId="2" borderId="38" xfId="13" applyNumberFormat="1" applyFont="1" applyFill="1" applyBorder="1" applyAlignment="1">
      <alignment horizontal="center" vertical="center" wrapText="1"/>
    </xf>
    <xf numFmtId="3" fontId="8" fillId="2" borderId="12" xfId="13" applyNumberFormat="1" applyFont="1" applyFill="1" applyBorder="1" applyAlignment="1">
      <alignment horizontal="center" vertical="center" wrapText="1"/>
    </xf>
    <xf numFmtId="3" fontId="8" fillId="2" borderId="0" xfId="13" applyNumberFormat="1" applyFont="1" applyFill="1" applyBorder="1" applyAlignment="1">
      <alignment horizontal="center" vertical="center" wrapText="1"/>
    </xf>
    <xf numFmtId="3" fontId="8" fillId="2" borderId="39" xfId="13" applyNumberFormat="1" applyFont="1" applyFill="1" applyBorder="1" applyAlignment="1">
      <alignment horizontal="center" vertical="center" wrapText="1"/>
    </xf>
    <xf numFmtId="3" fontId="8" fillId="2" borderId="40" xfId="13" applyNumberFormat="1" applyFont="1" applyFill="1" applyBorder="1" applyAlignment="1">
      <alignment horizontal="center" vertical="center" wrapText="1"/>
    </xf>
    <xf numFmtId="3" fontId="8" fillId="2" borderId="41" xfId="13" applyNumberFormat="1" applyFont="1" applyFill="1" applyBorder="1" applyAlignment="1">
      <alignment horizontal="center" vertical="center" wrapText="1"/>
    </xf>
    <xf numFmtId="3" fontId="8" fillId="2" borderId="42" xfId="13" applyNumberFormat="1" applyFont="1" applyFill="1" applyBorder="1" applyAlignment="1">
      <alignment horizontal="center" vertical="center" wrapText="1"/>
    </xf>
    <xf numFmtId="3" fontId="6" fillId="2" borderId="43" xfId="13" applyNumberFormat="1" applyFont="1" applyFill="1" applyBorder="1" applyAlignment="1">
      <alignment horizontal="right" vertical="center" wrapText="1"/>
    </xf>
    <xf numFmtId="3" fontId="6" fillId="2" borderId="44" xfId="13" applyNumberFormat="1" applyFont="1" applyFill="1" applyBorder="1" applyAlignment="1">
      <alignment horizontal="right" vertical="center" wrapText="1"/>
    </xf>
    <xf numFmtId="3" fontId="6" fillId="2" borderId="1" xfId="13" applyNumberFormat="1" applyFont="1" applyFill="1" applyBorder="1" applyAlignment="1">
      <alignment horizontal="right" vertical="center" wrapText="1"/>
    </xf>
    <xf numFmtId="3" fontId="6" fillId="2" borderId="2" xfId="13" applyNumberFormat="1" applyFont="1" applyFill="1" applyBorder="1" applyAlignment="1">
      <alignment horizontal="right" vertical="center" wrapText="1"/>
    </xf>
    <xf numFmtId="3" fontId="4" fillId="0" borderId="9" xfId="13" applyNumberFormat="1" applyFont="1" applyFill="1" applyBorder="1" applyAlignment="1" applyProtection="1">
      <alignment horizontal="left" vertical="center" wrapText="1"/>
      <protection locked="0"/>
    </xf>
    <xf numFmtId="3" fontId="4" fillId="0" borderId="6" xfId="13" applyNumberFormat="1" applyFont="1" applyFill="1" applyBorder="1" applyAlignment="1" applyProtection="1">
      <alignment horizontal="center" vertical="center" wrapText="1"/>
      <protection locked="0"/>
    </xf>
    <xf numFmtId="0" fontId="3" fillId="0" borderId="30"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30" xfId="0" applyFont="1" applyFill="1" applyBorder="1" applyAlignment="1">
      <alignment horizontal="left" vertical="center" wrapText="1"/>
    </xf>
    <xf numFmtId="0" fontId="3" fillId="0" borderId="20" xfId="0" applyFont="1" applyFill="1" applyBorder="1" applyAlignment="1">
      <alignment horizontal="left" vertical="center" wrapText="1"/>
    </xf>
    <xf numFmtId="3" fontId="4" fillId="0" borderId="6" xfId="13" applyNumberFormat="1" applyFont="1" applyFill="1" applyBorder="1" applyAlignment="1" applyProtection="1">
      <alignment horizontal="left" vertical="center" wrapText="1"/>
      <protection locked="0"/>
    </xf>
    <xf numFmtId="3" fontId="2" fillId="0" borderId="30" xfId="13" applyNumberFormat="1" applyFont="1" applyFill="1" applyBorder="1" applyAlignment="1">
      <alignment horizontal="left" vertical="center" wrapText="1"/>
    </xf>
    <xf numFmtId="3" fontId="2" fillId="0" borderId="1" xfId="13" applyNumberFormat="1" applyFont="1" applyFill="1" applyBorder="1" applyAlignment="1">
      <alignment horizontal="left" vertical="center" wrapText="1"/>
    </xf>
    <xf numFmtId="3" fontId="3" fillId="3" borderId="8" xfId="13" applyNumberFormat="1" applyFont="1" applyFill="1" applyBorder="1" applyAlignment="1">
      <alignment horizontal="center" vertical="center" wrapText="1"/>
    </xf>
    <xf numFmtId="3" fontId="3" fillId="3" borderId="10" xfId="13" applyNumberFormat="1" applyFont="1" applyFill="1" applyBorder="1" applyAlignment="1">
      <alignment horizontal="center" vertical="center" wrapText="1"/>
    </xf>
    <xf numFmtId="0" fontId="2" fillId="12" borderId="30" xfId="9" applyFont="1" applyFill="1" applyBorder="1" applyAlignment="1" applyProtection="1">
      <alignment horizontal="center" vertical="center" wrapText="1"/>
      <protection locked="0"/>
    </xf>
    <xf numFmtId="0" fontId="32" fillId="2" borderId="52" xfId="0" applyFont="1" applyFill="1" applyBorder="1" applyAlignment="1" applyProtection="1">
      <alignment horizontal="left" vertical="center" wrapText="1"/>
    </xf>
    <xf numFmtId="0" fontId="32" fillId="2" borderId="53" xfId="0" applyFont="1" applyFill="1" applyBorder="1" applyAlignment="1" applyProtection="1">
      <alignment horizontal="left" vertical="center" wrapText="1"/>
    </xf>
    <xf numFmtId="0" fontId="32" fillId="0" borderId="52"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2" borderId="25" xfId="0" applyFont="1" applyFill="1" applyBorder="1" applyAlignment="1" applyProtection="1">
      <alignment horizontal="left" vertical="center" wrapText="1"/>
    </xf>
    <xf numFmtId="0" fontId="32" fillId="2" borderId="28" xfId="0" applyFont="1" applyFill="1" applyBorder="1" applyAlignment="1" applyProtection="1">
      <alignment horizontal="left" vertical="center" wrapText="1"/>
    </xf>
    <xf numFmtId="0" fontId="32" fillId="0" borderId="25" xfId="0" applyFont="1" applyFill="1" applyBorder="1" applyAlignment="1" applyProtection="1">
      <alignment horizontal="left" vertical="center" wrapText="1"/>
    </xf>
    <xf numFmtId="0" fontId="32" fillId="0" borderId="53" xfId="0" applyFont="1" applyFill="1" applyBorder="1" applyAlignment="1" applyProtection="1">
      <alignment horizontal="left" vertical="center" wrapText="1"/>
    </xf>
    <xf numFmtId="14" fontId="32" fillId="2" borderId="52" xfId="0" applyNumberFormat="1" applyFont="1" applyFill="1" applyBorder="1" applyAlignment="1" applyProtection="1">
      <alignment horizontal="center" vertical="center" wrapText="1"/>
    </xf>
    <xf numFmtId="14" fontId="32" fillId="2" borderId="53" xfId="0" applyNumberFormat="1" applyFont="1" applyFill="1" applyBorder="1" applyAlignment="1" applyProtection="1">
      <alignment horizontal="center" vertical="center" wrapText="1"/>
    </xf>
    <xf numFmtId="0" fontId="32" fillId="2" borderId="48" xfId="0" applyFont="1" applyFill="1" applyBorder="1" applyAlignment="1" applyProtection="1">
      <alignment horizontal="left" vertical="center" wrapText="1"/>
    </xf>
    <xf numFmtId="0" fontId="32" fillId="2" borderId="49" xfId="0" applyFont="1" applyFill="1" applyBorder="1" applyAlignment="1" applyProtection="1">
      <alignment horizontal="left" vertical="center" wrapText="1"/>
    </xf>
    <xf numFmtId="0" fontId="35" fillId="2" borderId="50" xfId="0" applyFont="1" applyFill="1" applyBorder="1" applyAlignment="1" applyProtection="1">
      <alignment horizontal="justify" vertical="center" wrapText="1"/>
    </xf>
    <xf numFmtId="0" fontId="35" fillId="2" borderId="51" xfId="0" applyFont="1" applyFill="1" applyBorder="1" applyAlignment="1" applyProtection="1">
      <alignment horizontal="justify" vertical="center" wrapText="1"/>
    </xf>
    <xf numFmtId="0" fontId="32" fillId="2" borderId="23"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14" fontId="32" fillId="2" borderId="22" xfId="0" applyNumberFormat="1" applyFont="1" applyFill="1" applyBorder="1" applyAlignment="1" applyProtection="1">
      <alignment horizontal="center" vertical="center" wrapText="1"/>
    </xf>
    <xf numFmtId="0" fontId="32" fillId="2" borderId="22" xfId="0" applyFont="1" applyFill="1" applyBorder="1" applyAlignment="1" applyProtection="1">
      <alignment horizontal="center" vertical="center" wrapText="1"/>
    </xf>
    <xf numFmtId="0" fontId="32" fillId="2" borderId="16" xfId="0" applyFont="1" applyFill="1" applyBorder="1" applyAlignment="1" applyProtection="1">
      <alignment horizontal="left" vertical="center" wrapText="1"/>
    </xf>
    <xf numFmtId="0" fontId="32" fillId="2" borderId="46" xfId="0" applyFont="1" applyFill="1" applyBorder="1" applyAlignment="1" applyProtection="1">
      <alignment horizontal="justify" vertical="center" wrapText="1"/>
    </xf>
    <xf numFmtId="0" fontId="32" fillId="2" borderId="47" xfId="0" applyFont="1" applyFill="1" applyBorder="1" applyAlignment="1" applyProtection="1">
      <alignment horizontal="justify" vertical="center" wrapText="1"/>
    </xf>
    <xf numFmtId="0" fontId="35" fillId="0" borderId="16" xfId="0" applyFont="1" applyFill="1" applyBorder="1" applyAlignment="1" applyProtection="1">
      <alignment horizontal="left" vertical="center" wrapText="1"/>
    </xf>
    <xf numFmtId="14" fontId="32" fillId="2" borderId="16" xfId="0" applyNumberFormat="1" applyFont="1" applyFill="1" applyBorder="1" applyAlignment="1" applyProtection="1">
      <alignment horizontal="center" vertical="center" wrapText="1"/>
    </xf>
    <xf numFmtId="0" fontId="32" fillId="2" borderId="16" xfId="0" applyFont="1" applyFill="1" applyBorder="1" applyAlignment="1" applyProtection="1">
      <alignment horizontal="center" vertical="center" wrapText="1"/>
    </xf>
    <xf numFmtId="0" fontId="32" fillId="2" borderId="21" xfId="0" applyFont="1" applyFill="1" applyBorder="1" applyAlignment="1" applyProtection="1">
      <alignment horizontal="left" vertical="center" wrapText="1"/>
    </xf>
    <xf numFmtId="0" fontId="32" fillId="2" borderId="18" xfId="0" applyFont="1" applyFill="1" applyBorder="1" applyAlignment="1" applyProtection="1">
      <alignment horizontal="left" vertical="center" wrapText="1"/>
    </xf>
    <xf numFmtId="0" fontId="32" fillId="0" borderId="18" xfId="0" applyFont="1" applyFill="1" applyBorder="1" applyAlignment="1" applyProtection="1">
      <alignment horizontal="left" vertical="center" wrapText="1"/>
    </xf>
    <xf numFmtId="14" fontId="32" fillId="2" borderId="18" xfId="0" applyNumberFormat="1" applyFont="1" applyFill="1" applyBorder="1" applyAlignment="1" applyProtection="1">
      <alignment horizontal="center" vertical="center" wrapText="1"/>
    </xf>
    <xf numFmtId="0" fontId="32" fillId="2" borderId="18"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4" fillId="2" borderId="15" xfId="0" applyFont="1" applyFill="1" applyBorder="1" applyAlignment="1" applyProtection="1">
      <alignment horizontal="center" vertical="center" wrapText="1"/>
    </xf>
    <xf numFmtId="0" fontId="34" fillId="0" borderId="15" xfId="0" applyFont="1" applyFill="1" applyBorder="1" applyAlignment="1" applyProtection="1">
      <alignment horizontal="center" vertical="center" wrapText="1"/>
    </xf>
    <xf numFmtId="0" fontId="33" fillId="2" borderId="0"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0" fillId="0" borderId="29" xfId="0" applyBorder="1" applyAlignment="1">
      <alignment horizontal="center" vertical="center"/>
    </xf>
    <xf numFmtId="14" fontId="0" fillId="0" borderId="25" xfId="0" applyNumberFormat="1" applyBorder="1" applyAlignment="1">
      <alignment horizontal="center" vertical="center"/>
    </xf>
    <xf numFmtId="14" fontId="0" fillId="0" borderId="28" xfId="0" applyNumberFormat="1" applyBorder="1" applyAlignment="1">
      <alignment horizontal="center" vertical="center"/>
    </xf>
    <xf numFmtId="0" fontId="0" fillId="0" borderId="25" xfId="0" applyBorder="1" applyAlignment="1">
      <alignment horizontal="center" vertical="center" wrapText="1"/>
    </xf>
    <xf numFmtId="0" fontId="0" fillId="0" borderId="28" xfId="0" applyBorder="1" applyAlignment="1">
      <alignment horizontal="center" vertic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6" xfId="0" applyBorder="1" applyAlignment="1">
      <alignment horizontal="center"/>
    </xf>
    <xf numFmtId="0" fontId="22" fillId="0" borderId="6" xfId="0" applyFont="1" applyBorder="1" applyAlignment="1">
      <alignment horizontal="center" vertical="center" wrapText="1"/>
    </xf>
    <xf numFmtId="0" fontId="23" fillId="0" borderId="6" xfId="0" applyFont="1" applyBorder="1" applyAlignment="1">
      <alignment horizontal="right" vertical="center" wrapText="1"/>
    </xf>
    <xf numFmtId="0" fontId="24" fillId="0" borderId="6" xfId="0" applyFont="1" applyBorder="1" applyAlignment="1">
      <alignment horizontal="right" vertical="center" wrapText="1"/>
    </xf>
    <xf numFmtId="0" fontId="25" fillId="0" borderId="6" xfId="0" applyFont="1" applyBorder="1" applyAlignment="1">
      <alignment horizontal="center" vertical="center" wrapText="1"/>
    </xf>
    <xf numFmtId="0" fontId="26" fillId="0" borderId="56" xfId="0" applyFont="1" applyBorder="1" applyAlignment="1">
      <alignment horizontal="center" vertical="center"/>
    </xf>
    <xf numFmtId="0" fontId="26" fillId="0" borderId="6" xfId="0" applyFont="1" applyBorder="1" applyAlignment="1">
      <alignment horizontal="center" vertical="center"/>
    </xf>
    <xf numFmtId="0" fontId="27" fillId="0" borderId="6" xfId="0" applyFont="1" applyBorder="1" applyAlignment="1">
      <alignment horizontal="center" vertical="center" wrapText="1"/>
    </xf>
    <xf numFmtId="0" fontId="25" fillId="12" borderId="6" xfId="9" applyFont="1" applyFill="1" applyBorder="1" applyAlignment="1">
      <alignment horizontal="center" vertical="center"/>
    </xf>
    <xf numFmtId="0" fontId="25" fillId="12" borderId="8" xfId="9" applyFont="1" applyFill="1" applyBorder="1" applyAlignment="1">
      <alignment horizontal="center" vertical="center" wrapText="1"/>
    </xf>
    <xf numFmtId="0" fontId="25" fillId="12" borderId="10" xfId="9" applyFont="1" applyFill="1" applyBorder="1" applyAlignment="1">
      <alignment horizontal="center" vertical="center" wrapText="1"/>
    </xf>
    <xf numFmtId="0" fontId="25" fillId="12" borderId="9" xfId="9" applyFont="1" applyFill="1" applyBorder="1" applyAlignment="1">
      <alignment horizontal="center" vertical="center" wrapText="1"/>
    </xf>
    <xf numFmtId="0" fontId="25" fillId="12" borderId="6" xfId="9" applyFont="1" applyFill="1" applyBorder="1" applyAlignment="1">
      <alignment horizontal="center" vertical="center" wrapText="1"/>
    </xf>
    <xf numFmtId="0" fontId="27" fillId="12" borderId="6" xfId="9" applyFont="1" applyFill="1" applyBorder="1" applyAlignment="1">
      <alignment vertical="center"/>
    </xf>
    <xf numFmtId="0" fontId="28" fillId="22" borderId="6" xfId="9" applyFont="1" applyFill="1" applyBorder="1" applyAlignment="1">
      <alignment horizontal="center" vertical="center" wrapText="1"/>
    </xf>
    <xf numFmtId="0" fontId="25" fillId="12" borderId="7" xfId="9" applyFont="1" applyFill="1" applyBorder="1" applyAlignment="1">
      <alignment horizontal="center" vertical="center" wrapText="1"/>
    </xf>
    <xf numFmtId="0" fontId="25" fillId="12" borderId="32" xfId="9" applyFont="1" applyFill="1" applyBorder="1" applyAlignment="1">
      <alignment horizontal="center" vertical="center" wrapText="1"/>
    </xf>
    <xf numFmtId="0" fontId="25" fillId="12" borderId="11" xfId="9" applyFont="1" applyFill="1" applyBorder="1" applyAlignment="1">
      <alignment horizontal="center" vertical="center" wrapText="1"/>
    </xf>
    <xf numFmtId="0" fontId="25" fillId="12" borderId="33" xfId="9" applyFont="1" applyFill="1" applyBorder="1" applyAlignment="1">
      <alignment horizontal="center" vertical="center" wrapText="1"/>
    </xf>
    <xf numFmtId="0" fontId="27" fillId="12" borderId="6" xfId="9" applyFont="1" applyFill="1" applyBorder="1" applyAlignment="1">
      <alignment wrapText="1"/>
    </xf>
    <xf numFmtId="0" fontId="27" fillId="0" borderId="8" xfId="9" applyFont="1" applyFill="1" applyBorder="1" applyAlignment="1" applyProtection="1">
      <alignment horizontal="justify" vertical="center" wrapText="1"/>
    </xf>
    <xf numFmtId="0" fontId="27" fillId="0" borderId="10" xfId="9" applyFont="1" applyFill="1" applyBorder="1" applyAlignment="1" applyProtection="1">
      <alignment horizontal="justify" vertical="center" wrapText="1"/>
    </xf>
    <xf numFmtId="0" fontId="27" fillId="0" borderId="8" xfId="9" applyFont="1" applyBorder="1" applyAlignment="1">
      <alignment horizontal="center" vertical="center" wrapText="1"/>
    </xf>
    <xf numFmtId="0" fontId="27" fillId="0" borderId="10" xfId="9" applyFont="1" applyBorder="1" applyAlignment="1">
      <alignment horizontal="center" vertical="center" wrapText="1"/>
    </xf>
    <xf numFmtId="0" fontId="25" fillId="12" borderId="6" xfId="0" applyFont="1" applyFill="1" applyBorder="1" applyAlignment="1">
      <alignment horizontal="center" vertical="center" wrapText="1"/>
    </xf>
    <xf numFmtId="0" fontId="43" fillId="12" borderId="6" xfId="0" applyFont="1" applyFill="1" applyBorder="1" applyAlignment="1">
      <alignment horizontal="center" vertical="center" wrapText="1"/>
    </xf>
    <xf numFmtId="0" fontId="25" fillId="12" borderId="31" xfId="9" applyFont="1" applyFill="1" applyBorder="1" applyAlignment="1">
      <alignment horizontal="center" vertical="center" wrapText="1"/>
    </xf>
    <xf numFmtId="0" fontId="25" fillId="12" borderId="13" xfId="9" applyFont="1" applyFill="1" applyBorder="1" applyAlignment="1">
      <alignment horizontal="center" vertical="center" wrapText="1"/>
    </xf>
    <xf numFmtId="0" fontId="25" fillId="12" borderId="31" xfId="9" applyFont="1" applyFill="1" applyBorder="1" applyAlignment="1">
      <alignment horizontal="center" vertical="center"/>
    </xf>
    <xf numFmtId="0" fontId="25" fillId="12" borderId="7" xfId="9" applyFont="1" applyFill="1" applyBorder="1" applyAlignment="1">
      <alignment horizontal="center" vertical="center"/>
    </xf>
    <xf numFmtId="0" fontId="25" fillId="12" borderId="32" xfId="9" applyFont="1" applyFill="1" applyBorder="1" applyAlignment="1">
      <alignment horizontal="center" vertical="center"/>
    </xf>
    <xf numFmtId="0" fontId="25" fillId="12" borderId="13" xfId="9" applyFont="1" applyFill="1" applyBorder="1" applyAlignment="1">
      <alignment horizontal="center" vertical="center"/>
    </xf>
    <xf numFmtId="0" fontId="25" fillId="12" borderId="11" xfId="9" applyFont="1" applyFill="1" applyBorder="1" applyAlignment="1">
      <alignment horizontal="center" vertical="center"/>
    </xf>
    <xf numFmtId="0" fontId="25" fillId="12" borderId="33" xfId="9" applyFont="1" applyFill="1" applyBorder="1" applyAlignment="1">
      <alignment horizontal="center" vertical="center"/>
    </xf>
    <xf numFmtId="0" fontId="25" fillId="12" borderId="30" xfId="9" applyFont="1" applyFill="1" applyBorder="1" applyAlignment="1">
      <alignment horizontal="center" vertical="center" wrapText="1"/>
    </xf>
    <xf numFmtId="0" fontId="25" fillId="12" borderId="1" xfId="9" applyFont="1" applyFill="1" applyBorder="1" applyAlignment="1">
      <alignment horizontal="center" vertical="center" wrapText="1"/>
    </xf>
    <xf numFmtId="0" fontId="27" fillId="0" borderId="8" xfId="9" applyFont="1" applyFill="1" applyBorder="1" applyAlignment="1" applyProtection="1">
      <alignment horizontal="center" vertical="center" wrapText="1"/>
    </xf>
    <xf numFmtId="0" fontId="27" fillId="0" borderId="10" xfId="9" applyFont="1" applyFill="1" applyBorder="1" applyAlignment="1" applyProtection="1">
      <alignment horizontal="center" vertical="center" wrapText="1"/>
    </xf>
    <xf numFmtId="0" fontId="27" fillId="0" borderId="8" xfId="9" applyFont="1" applyBorder="1" applyAlignment="1">
      <alignment horizontal="justify" vertical="center" wrapText="1"/>
    </xf>
    <xf numFmtId="0" fontId="27" fillId="0" borderId="10" xfId="9" applyFont="1" applyBorder="1" applyAlignment="1">
      <alignment horizontal="justify" vertical="center" wrapText="1"/>
    </xf>
    <xf numFmtId="0" fontId="27" fillId="0" borderId="10" xfId="9" applyFont="1" applyBorder="1" applyAlignment="1">
      <alignment horizontal="justify" vertical="center"/>
    </xf>
    <xf numFmtId="9" fontId="27" fillId="0" borderId="8" xfId="20" applyFont="1" applyBorder="1" applyAlignment="1">
      <alignment horizontal="center" vertical="center" wrapText="1"/>
    </xf>
    <xf numFmtId="9" fontId="27" fillId="0" borderId="10" xfId="20" applyFont="1" applyBorder="1" applyAlignment="1">
      <alignment horizontal="center" vertical="center" wrapText="1"/>
    </xf>
    <xf numFmtId="0" fontId="25" fillId="8" borderId="6" xfId="9" applyFont="1" applyFill="1" applyBorder="1" applyAlignment="1">
      <alignment horizontal="center" vertical="center" wrapText="1"/>
    </xf>
    <xf numFmtId="0" fontId="27" fillId="14" borderId="8" xfId="9" applyFont="1" applyFill="1" applyBorder="1" applyAlignment="1" applyProtection="1">
      <alignment horizontal="center" vertical="center" wrapText="1"/>
    </xf>
    <xf numFmtId="0" fontId="27" fillId="14" borderId="10" xfId="9" applyFont="1" applyFill="1" applyBorder="1" applyAlignment="1" applyProtection="1">
      <alignment horizontal="center" vertical="center" wrapText="1"/>
    </xf>
    <xf numFmtId="0" fontId="27" fillId="14" borderId="9" xfId="9" applyFont="1" applyFill="1" applyBorder="1" applyAlignment="1" applyProtection="1">
      <alignment horizontal="center" vertical="center" wrapText="1"/>
    </xf>
    <xf numFmtId="0" fontId="27" fillId="0" borderId="8" xfId="9" applyFont="1" applyFill="1" applyBorder="1" applyAlignment="1">
      <alignment horizontal="justify" vertical="center" wrapText="1" readingOrder="1"/>
    </xf>
    <xf numFmtId="0" fontId="27" fillId="0" borderId="10" xfId="9" applyFont="1" applyFill="1" applyBorder="1" applyAlignment="1">
      <alignment horizontal="justify" vertical="center" wrapText="1" readingOrder="1"/>
    </xf>
    <xf numFmtId="0" fontId="27" fillId="0" borderId="9" xfId="9" applyFont="1" applyFill="1" applyBorder="1" applyAlignment="1">
      <alignment horizontal="justify" vertical="center" wrapText="1" readingOrder="1"/>
    </xf>
    <xf numFmtId="0" fontId="27" fillId="0" borderId="8" xfId="9" applyFont="1" applyFill="1" applyBorder="1" applyAlignment="1">
      <alignment horizontal="justify" vertical="center" wrapText="1"/>
    </xf>
    <xf numFmtId="0" fontId="27" fillId="0" borderId="10" xfId="9" applyFont="1" applyFill="1" applyBorder="1" applyAlignment="1">
      <alignment horizontal="justify" vertical="center" wrapText="1"/>
    </xf>
    <xf numFmtId="14" fontId="27" fillId="0" borderId="8" xfId="9" applyNumberFormat="1" applyFont="1" applyFill="1" applyBorder="1" applyAlignment="1">
      <alignment horizontal="center" vertical="center" wrapText="1"/>
    </xf>
    <xf numFmtId="14" fontId="27" fillId="0" borderId="10" xfId="9" applyNumberFormat="1" applyFont="1" applyFill="1" applyBorder="1" applyAlignment="1">
      <alignment horizontal="center" vertical="center" wrapText="1"/>
    </xf>
    <xf numFmtId="0" fontId="27" fillId="0" borderId="9" xfId="9" applyFont="1" applyBorder="1" applyAlignment="1">
      <alignment horizontal="center" vertical="center" wrapText="1"/>
    </xf>
    <xf numFmtId="0" fontId="25" fillId="21" borderId="6" xfId="9" applyFont="1" applyFill="1" applyBorder="1" applyAlignment="1">
      <alignment horizontal="center" vertical="center" wrapText="1"/>
    </xf>
    <xf numFmtId="0" fontId="29" fillId="0" borderId="8" xfId="9" applyFont="1" applyBorder="1" applyAlignment="1">
      <alignment horizontal="justify" vertical="center" wrapText="1"/>
    </xf>
    <xf numFmtId="0" fontId="29" fillId="0" borderId="10" xfId="9" applyFont="1" applyBorder="1" applyAlignment="1">
      <alignment horizontal="justify" vertical="center"/>
    </xf>
    <xf numFmtId="0" fontId="27" fillId="0" borderId="8" xfId="9" applyFont="1" applyBorder="1" applyAlignment="1">
      <alignment horizontal="center"/>
    </xf>
    <xf numFmtId="0" fontId="27" fillId="0" borderId="10" xfId="9" applyFont="1" applyBorder="1" applyAlignment="1">
      <alignment horizontal="center"/>
    </xf>
    <xf numFmtId="14" fontId="42" fillId="0" borderId="6" xfId="9" applyNumberFormat="1" applyFont="1" applyFill="1" applyBorder="1" applyAlignment="1">
      <alignment horizontal="center" vertical="center" wrapText="1"/>
    </xf>
    <xf numFmtId="0" fontId="27" fillId="0" borderId="6" xfId="9" applyFont="1" applyFill="1" applyBorder="1" applyAlignment="1" applyProtection="1">
      <alignment horizontal="center" vertical="center" wrapText="1"/>
    </xf>
    <xf numFmtId="0" fontId="27" fillId="0" borderId="9" xfId="9" applyFont="1" applyFill="1" applyBorder="1" applyAlignment="1">
      <alignment horizontal="justify" vertical="center" wrapText="1"/>
    </xf>
    <xf numFmtId="14" fontId="42" fillId="0" borderId="8" xfId="9" applyNumberFormat="1" applyFont="1" applyFill="1" applyBorder="1" applyAlignment="1">
      <alignment horizontal="center" vertical="center" wrapText="1"/>
    </xf>
    <xf numFmtId="14" fontId="42" fillId="0" borderId="10" xfId="9" applyNumberFormat="1" applyFont="1" applyFill="1" applyBorder="1" applyAlignment="1">
      <alignment horizontal="center" vertical="center" wrapText="1"/>
    </xf>
    <xf numFmtId="0" fontId="42" fillId="0" borderId="8" xfId="9" applyFont="1" applyFill="1" applyBorder="1" applyAlignment="1">
      <alignment horizontal="justify" vertical="center" wrapText="1"/>
    </xf>
    <xf numFmtId="0" fontId="42" fillId="0" borderId="10" xfId="9" applyFont="1" applyFill="1" applyBorder="1" applyAlignment="1">
      <alignment horizontal="justify" vertical="center" wrapText="1"/>
    </xf>
    <xf numFmtId="0" fontId="27" fillId="0" borderId="8" xfId="9" applyFont="1" applyBorder="1" applyAlignment="1">
      <alignment horizontal="center" wrapText="1"/>
    </xf>
    <xf numFmtId="0" fontId="27" fillId="0" borderId="10" xfId="9" applyFont="1" applyBorder="1" applyAlignment="1">
      <alignment horizontal="center" wrapText="1"/>
    </xf>
    <xf numFmtId="0" fontId="25" fillId="21" borderId="8" xfId="9" applyFont="1" applyFill="1" applyBorder="1" applyAlignment="1">
      <alignment horizontal="center" vertical="center" wrapText="1"/>
    </xf>
    <xf numFmtId="0" fontId="25" fillId="21" borderId="10" xfId="9" applyFont="1" applyFill="1" applyBorder="1" applyAlignment="1">
      <alignment horizontal="center" vertical="center" wrapText="1"/>
    </xf>
    <xf numFmtId="0" fontId="27" fillId="0" borderId="8" xfId="9" applyFont="1" applyFill="1" applyBorder="1" applyAlignment="1">
      <alignment horizontal="center" vertical="center" wrapText="1"/>
    </xf>
    <xf numFmtId="0" fontId="27" fillId="0" borderId="10" xfId="9" applyFont="1" applyFill="1" applyBorder="1" applyAlignment="1">
      <alignment horizontal="center" vertical="center" wrapText="1"/>
    </xf>
    <xf numFmtId="0" fontId="25" fillId="20" borderId="8" xfId="9" applyFont="1" applyFill="1" applyBorder="1" applyAlignment="1">
      <alignment horizontal="center" vertical="center" wrapText="1"/>
    </xf>
    <xf numFmtId="0" fontId="25" fillId="20" borderId="10" xfId="9" applyFont="1" applyFill="1" applyBorder="1" applyAlignment="1">
      <alignment horizontal="center" vertical="center" wrapText="1"/>
    </xf>
    <xf numFmtId="9" fontId="27" fillId="0" borderId="8" xfId="9" applyNumberFormat="1" applyFont="1" applyFill="1" applyBorder="1" applyAlignment="1">
      <alignment horizontal="center" vertical="center" wrapText="1"/>
    </xf>
    <xf numFmtId="9" fontId="27" fillId="0" borderId="10" xfId="9" applyNumberFormat="1" applyFont="1" applyFill="1" applyBorder="1" applyAlignment="1">
      <alignment horizontal="center" vertical="center" wrapText="1"/>
    </xf>
    <xf numFmtId="0" fontId="25" fillId="19" borderId="6" xfId="9" applyFont="1" applyFill="1" applyBorder="1" applyAlignment="1">
      <alignment horizontal="center" vertical="center" wrapText="1"/>
    </xf>
    <xf numFmtId="0" fontId="27" fillId="0" borderId="9" xfId="9" applyFont="1" applyBorder="1" applyAlignment="1">
      <alignment horizontal="justify" vertical="center" wrapText="1"/>
    </xf>
    <xf numFmtId="9" fontId="27" fillId="0" borderId="9" xfId="20" applyFont="1" applyBorder="1" applyAlignment="1">
      <alignment horizontal="center" vertical="center" wrapText="1"/>
    </xf>
    <xf numFmtId="0" fontId="27" fillId="0" borderId="6" xfId="9" applyFont="1" applyFill="1" applyBorder="1" applyAlignment="1">
      <alignment horizontal="justify" vertical="center" wrapText="1"/>
    </xf>
    <xf numFmtId="0" fontId="27" fillId="0" borderId="9" xfId="9" applyFont="1" applyFill="1" applyBorder="1" applyAlignment="1" applyProtection="1">
      <alignment horizontal="justify" vertical="center" wrapText="1"/>
    </xf>
    <xf numFmtId="0" fontId="27" fillId="0" borderId="8" xfId="9" applyFont="1" applyBorder="1" applyAlignment="1">
      <alignment horizontal="justify" wrapText="1"/>
    </xf>
    <xf numFmtId="0" fontId="27" fillId="0" borderId="9" xfId="9" applyFont="1" applyBorder="1" applyAlignment="1">
      <alignment horizontal="justify" wrapText="1"/>
    </xf>
    <xf numFmtId="0" fontId="25" fillId="18" borderId="6" xfId="9" applyFont="1" applyFill="1" applyBorder="1" applyAlignment="1">
      <alignment horizontal="center" vertical="center" wrapText="1"/>
    </xf>
    <xf numFmtId="0" fontId="25" fillId="17" borderId="6" xfId="9" applyFont="1" applyFill="1" applyBorder="1" applyAlignment="1">
      <alignment horizontal="center" vertical="center" wrapText="1"/>
    </xf>
    <xf numFmtId="0" fontId="27" fillId="0" borderId="9" xfId="9" applyFont="1" applyFill="1" applyBorder="1" applyAlignment="1" applyProtection="1">
      <alignment horizontal="center" vertical="center" wrapText="1"/>
    </xf>
    <xf numFmtId="9" fontId="27" fillId="0" borderId="8" xfId="9" applyNumberFormat="1" applyFont="1" applyBorder="1" applyAlignment="1">
      <alignment horizontal="center" vertical="center" wrapText="1"/>
    </xf>
    <xf numFmtId="9" fontId="27" fillId="0" borderId="10" xfId="9" applyNumberFormat="1" applyFont="1" applyBorder="1" applyAlignment="1">
      <alignment horizontal="center" vertical="center" wrapText="1"/>
    </xf>
    <xf numFmtId="9" fontId="27" fillId="0" borderId="9" xfId="9" applyNumberFormat="1" applyFont="1" applyBorder="1" applyAlignment="1">
      <alignment horizontal="center" vertical="center" wrapText="1"/>
    </xf>
    <xf numFmtId="0" fontId="25" fillId="16" borderId="8" xfId="9" applyFont="1" applyFill="1" applyBorder="1" applyAlignment="1">
      <alignment horizontal="center" vertical="center" wrapText="1"/>
    </xf>
    <xf numFmtId="0" fontId="25" fillId="16" borderId="10" xfId="9" applyFont="1" applyFill="1" applyBorder="1" applyAlignment="1">
      <alignment horizontal="center" vertical="center" wrapText="1"/>
    </xf>
    <xf numFmtId="14" fontId="42" fillId="0" borderId="9" xfId="9" applyNumberFormat="1" applyFont="1" applyFill="1" applyBorder="1" applyAlignment="1">
      <alignment horizontal="center" vertical="center" wrapText="1"/>
    </xf>
    <xf numFmtId="0" fontId="27" fillId="0" borderId="8" xfId="9" applyFont="1" applyBorder="1" applyAlignment="1">
      <alignment horizontal="left" vertical="center" wrapText="1"/>
    </xf>
    <xf numFmtId="0" fontId="27" fillId="0" borderId="10" xfId="9" applyFont="1" applyBorder="1" applyAlignment="1">
      <alignment horizontal="left" vertical="center" wrapText="1"/>
    </xf>
    <xf numFmtId="0" fontId="27" fillId="0" borderId="9" xfId="9" applyFont="1" applyBorder="1" applyAlignment="1">
      <alignment horizontal="left" vertical="center" wrapText="1"/>
    </xf>
    <xf numFmtId="0" fontId="27" fillId="0" borderId="8" xfId="9" applyFont="1" applyFill="1" applyBorder="1" applyAlignment="1">
      <alignment horizontal="left" vertical="center" wrapText="1" readingOrder="1"/>
    </xf>
    <xf numFmtId="0" fontId="27" fillId="0" borderId="10" xfId="9" applyFont="1" applyFill="1" applyBorder="1" applyAlignment="1">
      <alignment horizontal="left" vertical="center" wrapText="1" readingOrder="1"/>
    </xf>
    <xf numFmtId="0" fontId="42" fillId="0" borderId="9" xfId="9" applyFont="1" applyFill="1" applyBorder="1" applyAlignment="1">
      <alignment horizontal="justify" vertical="center" wrapText="1"/>
    </xf>
    <xf numFmtId="0" fontId="27" fillId="0" borderId="9" xfId="9" applyFont="1" applyFill="1" applyBorder="1" applyAlignment="1">
      <alignment horizontal="center" vertical="center" wrapText="1"/>
    </xf>
    <xf numFmtId="0" fontId="25" fillId="15" borderId="6" xfId="9" applyFont="1" applyFill="1" applyBorder="1" applyAlignment="1">
      <alignment horizontal="center" vertical="center" wrapText="1"/>
    </xf>
    <xf numFmtId="0" fontId="27" fillId="0" borderId="8" xfId="9" applyFont="1" applyFill="1" applyBorder="1" applyAlignment="1">
      <alignment horizontal="left" vertical="center" wrapText="1"/>
    </xf>
    <xf numFmtId="0" fontId="27" fillId="0" borderId="10" xfId="9" applyFont="1" applyFill="1" applyBorder="1" applyAlignment="1">
      <alignment horizontal="left" vertical="center" wrapText="1"/>
    </xf>
    <xf numFmtId="0" fontId="25" fillId="9" borderId="8" xfId="9" applyFont="1" applyFill="1" applyBorder="1" applyAlignment="1">
      <alignment horizontal="center" vertical="center" wrapText="1"/>
    </xf>
    <xf numFmtId="0" fontId="25" fillId="9" borderId="10" xfId="9" applyFont="1" applyFill="1" applyBorder="1" applyAlignment="1">
      <alignment horizontal="center" vertical="center" wrapText="1"/>
    </xf>
    <xf numFmtId="0" fontId="25" fillId="9" borderId="9" xfId="9" applyFont="1" applyFill="1" applyBorder="1" applyAlignment="1">
      <alignment horizontal="center" vertical="center" wrapText="1"/>
    </xf>
    <xf numFmtId="0" fontId="27" fillId="14" borderId="6" xfId="9" applyFont="1" applyFill="1" applyBorder="1" applyAlignment="1" applyProtection="1">
      <alignment horizontal="center" vertical="center" wrapText="1"/>
    </xf>
    <xf numFmtId="0" fontId="27" fillId="0" borderId="6" xfId="9" applyFont="1" applyFill="1" applyBorder="1" applyAlignment="1">
      <alignment horizontal="left" vertical="center" wrapText="1" readingOrder="1"/>
    </xf>
    <xf numFmtId="0" fontId="27" fillId="0" borderId="6" xfId="9" applyFont="1" applyBorder="1" applyAlignment="1">
      <alignment horizontal="center" vertical="center" wrapText="1"/>
    </xf>
    <xf numFmtId="0" fontId="27" fillId="0" borderId="6" xfId="9" applyFont="1" applyBorder="1" applyAlignment="1">
      <alignment horizontal="center"/>
    </xf>
    <xf numFmtId="0" fontId="27" fillId="0" borderId="6" xfId="9" applyFont="1" applyBorder="1" applyAlignment="1">
      <alignment horizontal="center" wrapText="1"/>
    </xf>
    <xf numFmtId="0" fontId="25" fillId="0" borderId="8" xfId="9" applyFont="1" applyBorder="1" applyAlignment="1">
      <alignment horizontal="center" vertical="center" wrapText="1"/>
    </xf>
    <xf numFmtId="0" fontId="25" fillId="0" borderId="10" xfId="9" applyFont="1" applyBorder="1" applyAlignment="1">
      <alignment horizontal="center" vertical="center" wrapText="1"/>
    </xf>
    <xf numFmtId="0" fontId="25" fillId="0" borderId="9" xfId="9" applyFont="1" applyBorder="1" applyAlignment="1">
      <alignment horizontal="center" vertical="center" wrapText="1"/>
    </xf>
    <xf numFmtId="0" fontId="41" fillId="13" borderId="8" xfId="9" applyFont="1" applyFill="1" applyBorder="1" applyAlignment="1" applyProtection="1">
      <alignment horizontal="center" vertical="center"/>
    </xf>
    <xf numFmtId="0" fontId="41" fillId="13" borderId="10" xfId="9" applyFont="1" applyFill="1" applyBorder="1" applyAlignment="1" applyProtection="1">
      <alignment horizontal="center" vertical="center"/>
    </xf>
    <xf numFmtId="0" fontId="41" fillId="13" borderId="9" xfId="9" applyFont="1" applyFill="1" applyBorder="1" applyAlignment="1" applyProtection="1">
      <alignment horizontal="center" vertical="center"/>
    </xf>
    <xf numFmtId="0" fontId="42" fillId="0" borderId="6" xfId="9" applyFont="1" applyFill="1" applyBorder="1" applyAlignment="1">
      <alignment horizontal="justify" vertical="center" wrapText="1"/>
    </xf>
    <xf numFmtId="14" fontId="27" fillId="0" borderId="6" xfId="9" applyNumberFormat="1" applyFont="1" applyFill="1" applyBorder="1" applyAlignment="1">
      <alignment horizontal="center" vertical="center" wrapText="1"/>
    </xf>
    <xf numFmtId="0" fontId="27" fillId="0" borderId="9" xfId="9" applyFont="1" applyBorder="1" applyAlignment="1">
      <alignment horizontal="center"/>
    </xf>
    <xf numFmtId="0" fontId="27" fillId="0" borderId="9" xfId="9" applyFont="1" applyBorder="1" applyAlignment="1">
      <alignment horizontal="center" wrapText="1"/>
    </xf>
    <xf numFmtId="0" fontId="42" fillId="0" borderId="8" xfId="9" applyFont="1" applyFill="1" applyBorder="1" applyAlignment="1">
      <alignment horizontal="left" vertical="center" wrapText="1"/>
    </xf>
    <xf numFmtId="0" fontId="42" fillId="0" borderId="10" xfId="9" applyFont="1" applyFill="1" applyBorder="1" applyAlignment="1">
      <alignment horizontal="left" vertical="center" wrapText="1"/>
    </xf>
    <xf numFmtId="0" fontId="42" fillId="0" borderId="9" xfId="9" applyFont="1" applyFill="1" applyBorder="1" applyAlignment="1">
      <alignment horizontal="left" vertical="center" wrapText="1"/>
    </xf>
    <xf numFmtId="0" fontId="27" fillId="0" borderId="8" xfId="9" applyFont="1" applyFill="1" applyBorder="1" applyAlignment="1" applyProtection="1">
      <alignment horizontal="left" vertical="center" wrapText="1"/>
    </xf>
    <xf numFmtId="0" fontId="27" fillId="0" borderId="10" xfId="9" applyFont="1" applyFill="1" applyBorder="1" applyAlignment="1" applyProtection="1">
      <alignment horizontal="left" vertical="center" wrapText="1"/>
    </xf>
    <xf numFmtId="0" fontId="27" fillId="0" borderId="9" xfId="9" applyFont="1" applyFill="1" applyBorder="1" applyAlignment="1" applyProtection="1">
      <alignment horizontal="left" vertical="center" wrapText="1"/>
    </xf>
    <xf numFmtId="0" fontId="27" fillId="0" borderId="8" xfId="9" applyFont="1" applyBorder="1" applyAlignment="1" applyProtection="1">
      <alignment horizontal="center" vertical="center" wrapText="1"/>
      <protection locked="0"/>
    </xf>
    <xf numFmtId="0" fontId="27" fillId="0" borderId="10" xfId="9" applyFont="1" applyBorder="1" applyAlignment="1" applyProtection="1">
      <alignment horizontal="center" vertical="center" wrapText="1"/>
      <protection locked="0"/>
    </xf>
    <xf numFmtId="0" fontId="27" fillId="0" borderId="9" xfId="9" applyFont="1" applyBorder="1" applyAlignment="1" applyProtection="1">
      <alignment horizontal="center" vertical="center" wrapText="1"/>
      <protection locked="0"/>
    </xf>
    <xf numFmtId="0" fontId="42" fillId="0" borderId="8" xfId="9" applyFont="1" applyFill="1" applyBorder="1" applyAlignment="1">
      <alignment horizontal="center" vertical="center" wrapText="1"/>
    </xf>
    <xf numFmtId="0" fontId="42" fillId="0" borderId="10" xfId="9" applyFont="1" applyFill="1" applyBorder="1" applyAlignment="1">
      <alignment horizontal="center" vertical="center" wrapText="1"/>
    </xf>
    <xf numFmtId="0" fontId="42" fillId="0" borderId="9" xfId="9" applyFont="1" applyFill="1" applyBorder="1" applyAlignment="1">
      <alignment horizontal="center" vertical="center" wrapText="1"/>
    </xf>
    <xf numFmtId="0" fontId="41" fillId="0" borderId="8" xfId="9" applyFont="1" applyBorder="1" applyAlignment="1">
      <alignment horizontal="center" vertical="center" wrapText="1"/>
    </xf>
    <xf numFmtId="0" fontId="41" fillId="0" borderId="10" xfId="9" applyFont="1" applyBorder="1" applyAlignment="1">
      <alignment horizontal="center" vertical="center" wrapText="1"/>
    </xf>
    <xf numFmtId="0" fontId="41" fillId="0" borderId="9" xfId="9" applyFont="1" applyBorder="1" applyAlignment="1">
      <alignment horizontal="center" vertical="center" wrapText="1"/>
    </xf>
  </cellXfs>
  <cellStyles count="26">
    <cellStyle name="Euro" xfId="1"/>
    <cellStyle name="Millares" xfId="2" builtinId="3"/>
    <cellStyle name="Moneda" xfId="3" builtinId="4"/>
    <cellStyle name="Moneda 2" xfId="4"/>
    <cellStyle name="Moneda 3" xfId="5"/>
    <cellStyle name="Moneda 3 2" xfId="6"/>
    <cellStyle name="Moneda 4" xfId="7"/>
    <cellStyle name="Normal" xfId="0" builtinId="0"/>
    <cellStyle name="Normal 2" xfId="8"/>
    <cellStyle name="Normal 2 2" xfId="9"/>
    <cellStyle name="Normal 2 3" xfId="10"/>
    <cellStyle name="Normal 3" xfId="11"/>
    <cellStyle name="Normal 4" xfId="12"/>
    <cellStyle name="Normal 5" xfId="13"/>
    <cellStyle name="Normal_Mapa de riesgo general (1)" xfId="14"/>
    <cellStyle name="Porcentaje" xfId="15" builtinId="5"/>
    <cellStyle name="Porcentaje 2" xfId="16"/>
    <cellStyle name="Porcentaje 2 2" xfId="17"/>
    <cellStyle name="Porcentaje 3" xfId="18"/>
    <cellStyle name="Porcentaje 3 2" xfId="19"/>
    <cellStyle name="Porcentaje 4" xfId="20"/>
    <cellStyle name="Porcentaje 5" xfId="21"/>
    <cellStyle name="Porcentual 2" xfId="22"/>
    <cellStyle name="Porcentual 3" xfId="23"/>
    <cellStyle name="Porcentual 4" xfId="24"/>
    <cellStyle name="Porcentual 4 2" xfId="25"/>
  </cellStyles>
  <dxfs count="250">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0000"/>
        </patternFill>
      </fill>
    </dxf>
    <dxf>
      <fill>
        <patternFill>
          <bgColor rgb="FFFFFF00"/>
        </patternFill>
      </fill>
    </dxf>
    <dxf>
      <fill>
        <patternFill>
          <bgColor rgb="FFFFCC66"/>
        </patternFill>
      </fill>
    </dxf>
    <dxf>
      <fill>
        <patternFill>
          <bgColor rgb="FFFF66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sharedStrings" Target="sharedStrings.xml"/><Relationship Id="rId3" Type="http://schemas.openxmlformats.org/officeDocument/2006/relationships/chartsheet" Target="chartsheets/sheet3.xml"/><Relationship Id="rId7" Type="http://schemas.openxmlformats.org/officeDocument/2006/relationships/worksheet" Target="worksheets/sheet1.xml"/><Relationship Id="rId12" Type="http://schemas.openxmlformats.org/officeDocument/2006/relationships/worksheet" Target="worksheets/sheet6.xml"/><Relationship Id="rId17" Type="http://schemas.openxmlformats.org/officeDocument/2006/relationships/styles" Target="styles.xml"/><Relationship Id="rId2" Type="http://schemas.openxmlformats.org/officeDocument/2006/relationships/chartsheet" Target="chartsheets/sheet2.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5.xml"/><Relationship Id="rId5" Type="http://schemas.openxmlformats.org/officeDocument/2006/relationships/chartsheet" Target="chartsheets/sheet5.xml"/><Relationship Id="rId15" Type="http://schemas.openxmlformats.org/officeDocument/2006/relationships/externalLink" Target="externalLinks/externalLink1.xml"/><Relationship Id="rId10" Type="http://schemas.openxmlformats.org/officeDocument/2006/relationships/worksheet" Target="worksheets/sheet4.xml"/><Relationship Id="rId19" Type="http://schemas.openxmlformats.org/officeDocument/2006/relationships/calcChain" Target="calcChain.xml"/><Relationship Id="rId4" Type="http://schemas.openxmlformats.org/officeDocument/2006/relationships/chartsheet" Target="chartsheets/sheet4.xml"/><Relationship Id="rId9" Type="http://schemas.openxmlformats.org/officeDocument/2006/relationships/worksheet" Target="worksheets/sheet3.xml"/><Relationship Id="rId14" Type="http://schemas.openxmlformats.org/officeDocument/2006/relationships/worksheet" Target="worksheets/sheet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4.6511627906976744E-2"/>
          <c:y val="3.2786922738266083E-2"/>
          <c:w val="0.93023255813953487"/>
          <c:h val="0.76815076129651971"/>
        </c:manualLayout>
      </c:layout>
      <c:barChart>
        <c:barDir val="col"/>
        <c:grouping val="clustered"/>
        <c:varyColors val="1"/>
        <c:ser>
          <c:idx val="0"/>
          <c:order val="0"/>
          <c:invertIfNegative val="0"/>
          <c:dLbls>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'PAAC 2020'!#REF!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'PAAC 2020'!#REF!</c15:sqref>
                        </c15:formulaRef>
                      </c:ext>
                    </c:extLst>
                  </c:multiLvlStrRef>
                </c15:cat>
              </c15:filteredCategoryTitle>
            </c:ext>
            <c:ext xmlns:c16="http://schemas.microsoft.com/office/drawing/2014/chart" uri="{C3380CC4-5D6E-409C-BE32-E72D297353CC}">
              <c16:uniqueId val="{00000000-3E69-4E76-A5CC-07FE0DFA1B34}"/>
            </c:ext>
          </c:extLst>
        </c:ser>
        <c:dLbls>
          <c:showLegendKey val="0"/>
          <c:showVal val="0"/>
          <c:showCatName val="0"/>
          <c:showSerName val="0"/>
          <c:showPercent val="0"/>
          <c:showBubbleSize val="0"/>
        </c:dLbls>
        <c:gapWidth val="150"/>
        <c:axId val="1572086256"/>
        <c:axId val="1"/>
      </c:barChart>
      <c:catAx>
        <c:axId val="15720862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57208625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s-CO"/>
              <a:t>1. Gestión Misional y de Gobierno</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invertIfNegative val="0"/>
          <c:dPt>
            <c:idx val="0"/>
            <c:invertIfNegative val="0"/>
            <c:bubble3D val="0"/>
            <c:extLst>
              <c:ext xmlns:c16="http://schemas.microsoft.com/office/drawing/2014/chart" uri="{C3380CC4-5D6E-409C-BE32-E72D297353CC}">
                <c16:uniqueId val="{00000000-4A98-4255-9A7F-77B130BA273F}"/>
              </c:ext>
            </c:extLst>
          </c:dPt>
          <c:dPt>
            <c:idx val="1"/>
            <c:invertIfNegative val="0"/>
            <c:bubble3D val="0"/>
            <c:extLst>
              <c:ext xmlns:c16="http://schemas.microsoft.com/office/drawing/2014/chart" uri="{C3380CC4-5D6E-409C-BE32-E72D297353CC}">
                <c16:uniqueId val="{00000001-4A98-4255-9A7F-77B130BA273F}"/>
              </c:ext>
            </c:extLst>
          </c:dPt>
          <c:dPt>
            <c:idx val="2"/>
            <c:invertIfNegative val="0"/>
            <c:bubble3D val="0"/>
            <c:extLst>
              <c:ext xmlns:c16="http://schemas.microsoft.com/office/drawing/2014/chart" uri="{C3380CC4-5D6E-409C-BE32-E72D297353CC}">
                <c16:uniqueId val="{00000002-4A98-4255-9A7F-77B130BA273F}"/>
              </c:ext>
            </c:extLst>
          </c:dPt>
          <c:dPt>
            <c:idx val="3"/>
            <c:invertIfNegative val="0"/>
            <c:bubble3D val="0"/>
            <c:extLst>
              <c:ext xmlns:c16="http://schemas.microsoft.com/office/drawing/2014/chart" uri="{C3380CC4-5D6E-409C-BE32-E72D297353CC}">
                <c16:uniqueId val="{00000003-4A98-4255-9A7F-77B130BA273F}"/>
              </c:ext>
            </c:extLst>
          </c:dPt>
          <c:dPt>
            <c:idx val="4"/>
            <c:invertIfNegative val="0"/>
            <c:bubble3D val="0"/>
            <c:extLst>
              <c:ext xmlns:c16="http://schemas.microsoft.com/office/drawing/2014/chart" uri="{C3380CC4-5D6E-409C-BE32-E72D297353CC}">
                <c16:uniqueId val="{00000004-4A98-4255-9A7F-77B130BA273F}"/>
              </c:ext>
            </c:extLst>
          </c:dPt>
          <c:dPt>
            <c:idx val="5"/>
            <c:invertIfNegative val="0"/>
            <c:bubble3D val="0"/>
            <c:extLst>
              <c:ext xmlns:c16="http://schemas.microsoft.com/office/drawing/2014/chart" uri="{C3380CC4-5D6E-409C-BE32-E72D297353CC}">
                <c16:uniqueId val="{00000005-4A98-4255-9A7F-77B130BA273F}"/>
              </c:ext>
            </c:extLst>
          </c:dPt>
          <c:dPt>
            <c:idx val="6"/>
            <c:invertIfNegative val="0"/>
            <c:bubble3D val="0"/>
            <c:extLst>
              <c:ext xmlns:c16="http://schemas.microsoft.com/office/drawing/2014/chart" uri="{C3380CC4-5D6E-409C-BE32-E72D297353CC}">
                <c16:uniqueId val="{00000006-4A98-4255-9A7F-77B130BA273F}"/>
              </c:ext>
            </c:extLst>
          </c:dPt>
          <c:dLbls>
            <c:dLbl>
              <c:idx val="64"/>
              <c:layout>
                <c:manualLayout>
                  <c:x val="5.8619562386503926E-3"/>
                  <c:y val="-7.4093266516198724E-17"/>
                </c:manualLayout>
              </c:layout>
              <c:spPr>
                <a:solidFill>
                  <a:schemeClr val="lt1"/>
                </a:solidFill>
                <a:ln w="25400" cap="flat" cmpd="sng" algn="ctr">
                  <a:noFill/>
                  <a:prstDash val="solid"/>
                </a:ln>
                <a:effectLst/>
              </c:spPr>
              <c:txPr>
                <a:bodyPr/>
                <a:lstStyle/>
                <a:p>
                  <a:pPr>
                    <a:defRPr sz="105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98-4255-9A7F-77B130BA273F}"/>
                </c:ext>
              </c:extLst>
            </c:dLbl>
            <c:dLbl>
              <c:idx val="66"/>
              <c:layout>
                <c:manualLayout>
                  <c:x val="1.758586871595107E-2"/>
                  <c:y val="0"/>
                </c:manualLayout>
              </c:layout>
              <c:spPr>
                <a:solidFill>
                  <a:schemeClr val="lt1"/>
                </a:solidFill>
                <a:ln w="25400" cap="flat" cmpd="sng" algn="ctr">
                  <a:noFill/>
                  <a:prstDash val="solid"/>
                </a:ln>
                <a:effectLst/>
              </c:spPr>
              <c:txPr>
                <a:bodyPr/>
                <a:lstStyle/>
                <a:p>
                  <a:pPr>
                    <a:defRPr sz="105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98-4255-9A7F-77B130BA273F}"/>
                </c:ext>
              </c:extLst>
            </c:dLbl>
            <c:dLbl>
              <c:idx val="69"/>
              <c:layout>
                <c:manualLayout>
                  <c:x val="5.8677142307663431E-3"/>
                  <c:y val="-8.0829951761384883E-3"/>
                </c:manualLayout>
              </c:layout>
              <c:spPr>
                <a:solidFill>
                  <a:schemeClr val="lt1"/>
                </a:solidFill>
                <a:ln w="25400" cap="flat" cmpd="sng" algn="ctr">
                  <a:noFill/>
                  <a:prstDash val="solid"/>
                </a:ln>
                <a:effectLst/>
              </c:spPr>
              <c:txPr>
                <a:bodyPr/>
                <a:lstStyle/>
                <a:p>
                  <a:pPr>
                    <a:defRPr sz="105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98-4255-9A7F-77B130BA273F}"/>
                </c:ext>
              </c:extLst>
            </c:dLbl>
            <c:spPr>
              <a:solidFill>
                <a:schemeClr val="lt1"/>
              </a:solidFill>
              <a:ln w="25400" cap="flat" cmpd="sng" algn="ctr">
                <a:noFill/>
                <a:prstDash val="solid"/>
              </a:ln>
              <a:effectLst/>
            </c:spPr>
            <c:txPr>
              <a:bodyPr wrap="square" lIns="38100" tIns="19050" rIns="38100" bIns="19050" anchor="ctr">
                <a:spAutoFit/>
              </a:bodyPr>
              <a:lstStyle/>
              <a:p>
                <a:pPr>
                  <a:defRPr sz="105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'PAAC 2020'!#REF!</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A-4A98-4255-9A7F-77B130BA273F}"/>
            </c:ext>
          </c:extLst>
        </c:ser>
        <c:dLbls>
          <c:showLegendKey val="0"/>
          <c:showVal val="0"/>
          <c:showCatName val="0"/>
          <c:showSerName val="0"/>
          <c:showPercent val="0"/>
          <c:showBubbleSize val="0"/>
        </c:dLbls>
        <c:gapWidth val="150"/>
        <c:shape val="box"/>
        <c:axId val="1572089168"/>
        <c:axId val="1"/>
        <c:axId val="0"/>
      </c:bar3DChart>
      <c:catAx>
        <c:axId val="157208916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572089168"/>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s-CO"/>
              <a:t>2. Transparencia, participación y servicio al ciudadano. </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invertIfNegative val="0"/>
          <c:dLbls>
            <c:dLbl>
              <c:idx val="64"/>
              <c:layout>
                <c:manualLayout>
                  <c:x val="5.8619562386503926E-3"/>
                  <c:y val="-7.4093266516198724E-17"/>
                </c:manualLayout>
              </c:layout>
              <c:spPr>
                <a:solidFill>
                  <a:schemeClr val="lt1"/>
                </a:solidFill>
                <a:ln w="25400" cap="flat" cmpd="sng" algn="ctr">
                  <a:noFill/>
                  <a:prstDash val="solid"/>
                </a:ln>
                <a:effectLst/>
              </c:spPr>
              <c:txPr>
                <a:bodyPr/>
                <a:lstStyle/>
                <a:p>
                  <a:pPr>
                    <a:defRPr sz="14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12-491E-AEAE-FA1EEEC46848}"/>
                </c:ext>
              </c:extLst>
            </c:dLbl>
            <c:dLbl>
              <c:idx val="66"/>
              <c:layout>
                <c:manualLayout>
                  <c:x val="1.758586871595107E-2"/>
                  <c:y val="0"/>
                </c:manualLayout>
              </c:layout>
              <c:spPr>
                <a:solidFill>
                  <a:schemeClr val="lt1"/>
                </a:solidFill>
                <a:ln w="25400" cap="flat" cmpd="sng" algn="ctr">
                  <a:noFill/>
                  <a:prstDash val="solid"/>
                </a:ln>
                <a:effectLst/>
              </c:spPr>
              <c:txPr>
                <a:bodyPr/>
                <a:lstStyle/>
                <a:p>
                  <a:pPr>
                    <a:defRPr sz="14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12-491E-AEAE-FA1EEEC46848}"/>
                </c:ext>
              </c:extLst>
            </c:dLbl>
            <c:spPr>
              <a:solidFill>
                <a:schemeClr val="lt1"/>
              </a:solidFill>
              <a:ln w="25400" cap="flat" cmpd="sng" algn="ctr">
                <a:noFill/>
                <a:prstDash val="solid"/>
              </a:ln>
              <a:effectLst/>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'PAAC 2020'!#REF!</c:f>
              <c:numCache>
                <c:formatCode>General</c:formatCode>
                <c:ptCount val="1"/>
                <c:pt idx="0">
                  <c:v>1</c:v>
                </c:pt>
              </c:numCache>
            </c:numRef>
          </c:val>
          <c:extLst>
            <c:ext xmlns:c16="http://schemas.microsoft.com/office/drawing/2014/chart" uri="{C3380CC4-5D6E-409C-BE32-E72D297353CC}">
              <c16:uniqueId val="{00000002-B512-491E-AEAE-FA1EEEC46848}"/>
            </c:ext>
          </c:extLst>
        </c:ser>
        <c:dLbls>
          <c:showLegendKey val="0"/>
          <c:showVal val="0"/>
          <c:showCatName val="0"/>
          <c:showSerName val="0"/>
          <c:showPercent val="0"/>
          <c:showBubbleSize val="0"/>
        </c:dLbls>
        <c:gapWidth val="150"/>
        <c:shape val="box"/>
        <c:axId val="1572086672"/>
        <c:axId val="1"/>
        <c:axId val="0"/>
      </c:bar3DChart>
      <c:catAx>
        <c:axId val="157208667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572086672"/>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s-CO"/>
              <a:t>3. Gestión del Talento Humano</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invertIfNegative val="0"/>
          <c:dLbls>
            <c:dLbl>
              <c:idx val="64"/>
              <c:layout>
                <c:manualLayout>
                  <c:x val="5.8619562386503926E-3"/>
                  <c:y val="-7.4093266516198724E-17"/>
                </c:manualLayout>
              </c:layout>
              <c:spPr>
                <a:solidFill>
                  <a:schemeClr val="lt1"/>
                </a:solidFill>
                <a:ln w="25400" cap="flat" cmpd="sng" algn="ctr">
                  <a:noFill/>
                  <a:prstDash val="solid"/>
                </a:ln>
                <a:effectLst/>
              </c:spPr>
              <c:txPr>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BB-4A07-BAC1-1F1769D5565C}"/>
                </c:ext>
              </c:extLst>
            </c:dLbl>
            <c:dLbl>
              <c:idx val="66"/>
              <c:layout>
                <c:manualLayout>
                  <c:x val="1.758586871595107E-2"/>
                  <c:y val="0"/>
                </c:manualLayout>
              </c:layout>
              <c:spPr>
                <a:solidFill>
                  <a:schemeClr val="lt1"/>
                </a:solidFill>
                <a:ln w="25400" cap="flat" cmpd="sng" algn="ctr">
                  <a:noFill/>
                  <a:prstDash val="solid"/>
                </a:ln>
                <a:effectLst/>
              </c:spPr>
              <c:txPr>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BB-4A07-BAC1-1F1769D5565C}"/>
                </c:ext>
              </c:extLst>
            </c:dLbl>
            <c:spPr>
              <a:solidFill>
                <a:schemeClr val="lt1"/>
              </a:solidFill>
              <a:ln w="25400" cap="flat" cmpd="sng" algn="ctr">
                <a:noFill/>
                <a:prstDash val="solid"/>
              </a:ln>
              <a:effectLst/>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'PAAC 2020'!#REF!</c:f>
              <c:numCache>
                <c:formatCode>General</c:formatCode>
                <c:ptCount val="1"/>
                <c:pt idx="0">
                  <c:v>1</c:v>
                </c:pt>
              </c:numCache>
            </c:numRef>
          </c:val>
          <c:extLst>
            <c:ext xmlns:c16="http://schemas.microsoft.com/office/drawing/2014/chart" uri="{C3380CC4-5D6E-409C-BE32-E72D297353CC}">
              <c16:uniqueId val="{00000002-45BB-4A07-BAC1-1F1769D5565C}"/>
            </c:ext>
          </c:extLst>
        </c:ser>
        <c:dLbls>
          <c:showLegendKey val="0"/>
          <c:showVal val="0"/>
          <c:showCatName val="0"/>
          <c:showSerName val="0"/>
          <c:showPercent val="0"/>
          <c:showBubbleSize val="0"/>
        </c:dLbls>
        <c:gapWidth val="150"/>
        <c:shape val="box"/>
        <c:axId val="1572091664"/>
        <c:axId val="1"/>
        <c:axId val="0"/>
      </c:bar3DChart>
      <c:catAx>
        <c:axId val="157209166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572091664"/>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s-CO"/>
              <a:t>4. Eficiencia Administrativa</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invertIfNegative val="0"/>
          <c:dLbls>
            <c:dLbl>
              <c:idx val="64"/>
              <c:layout>
                <c:manualLayout>
                  <c:x val="5.8619562386503926E-3"/>
                  <c:y val="-7.4093266516198724E-17"/>
                </c:manualLayout>
              </c:layout>
              <c:spPr>
                <a:solidFill>
                  <a:schemeClr val="lt1"/>
                </a:solidFill>
                <a:ln w="25400" cap="flat" cmpd="sng" algn="ctr">
                  <a:noFill/>
                  <a:prstDash val="solid"/>
                </a:ln>
                <a:effectLst/>
              </c:spPr>
              <c:txPr>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93-48C6-B54E-0FAFFB619952}"/>
                </c:ext>
              </c:extLst>
            </c:dLbl>
            <c:dLbl>
              <c:idx val="66"/>
              <c:layout>
                <c:manualLayout>
                  <c:x val="1.758586871595107E-2"/>
                  <c:y val="0"/>
                </c:manualLayout>
              </c:layout>
              <c:spPr>
                <a:solidFill>
                  <a:schemeClr val="lt1"/>
                </a:solidFill>
                <a:ln w="25400" cap="flat" cmpd="sng" algn="ctr">
                  <a:noFill/>
                  <a:prstDash val="solid"/>
                </a:ln>
                <a:effectLst/>
              </c:spPr>
              <c:txPr>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93-48C6-B54E-0FAFFB619952}"/>
                </c:ext>
              </c:extLst>
            </c:dLbl>
            <c:spPr>
              <a:solidFill>
                <a:schemeClr val="lt1"/>
              </a:solidFill>
              <a:ln w="25400" cap="flat" cmpd="sng" algn="ctr">
                <a:noFill/>
                <a:prstDash val="solid"/>
              </a:ln>
              <a:effectLst/>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'PAAC 2020'!#REF!</c:f>
              <c:numCache>
                <c:formatCode>General</c:formatCode>
                <c:ptCount val="1"/>
                <c:pt idx="0">
                  <c:v>1</c:v>
                </c:pt>
              </c:numCache>
            </c:numRef>
          </c:val>
          <c:extLst>
            <c:ext xmlns:c16="http://schemas.microsoft.com/office/drawing/2014/chart" uri="{C3380CC4-5D6E-409C-BE32-E72D297353CC}">
              <c16:uniqueId val="{00000002-A893-48C6-B54E-0FAFFB619952}"/>
            </c:ext>
          </c:extLst>
        </c:ser>
        <c:dLbls>
          <c:showLegendKey val="0"/>
          <c:showVal val="0"/>
          <c:showCatName val="0"/>
          <c:showSerName val="0"/>
          <c:showPercent val="0"/>
          <c:showBubbleSize val="0"/>
        </c:dLbls>
        <c:gapWidth val="150"/>
        <c:shape val="box"/>
        <c:axId val="1567846080"/>
        <c:axId val="1"/>
        <c:axId val="0"/>
      </c:bar3DChart>
      <c:catAx>
        <c:axId val="15678460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567846080"/>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s-CO"/>
              <a:t>5. Gestión Financiera</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invertIfNegative val="0"/>
          <c:dLbls>
            <c:dLbl>
              <c:idx val="64"/>
              <c:layout>
                <c:manualLayout>
                  <c:x val="5.8619562386503926E-3"/>
                  <c:y val="-7.4093266516198724E-17"/>
                </c:manualLayout>
              </c:layout>
              <c:spPr>
                <a:solidFill>
                  <a:schemeClr val="lt1"/>
                </a:solidFill>
                <a:ln w="25400" cap="flat" cmpd="sng" algn="ctr">
                  <a:noFill/>
                  <a:prstDash val="solid"/>
                </a:ln>
                <a:effectLst/>
              </c:spPr>
              <c:txPr>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92-4195-9825-AAF2DD0F5C11}"/>
                </c:ext>
              </c:extLst>
            </c:dLbl>
            <c:dLbl>
              <c:idx val="66"/>
              <c:layout>
                <c:manualLayout>
                  <c:x val="1.758586871595107E-2"/>
                  <c:y val="0"/>
                </c:manualLayout>
              </c:layout>
              <c:spPr>
                <a:solidFill>
                  <a:schemeClr val="lt1"/>
                </a:solidFill>
                <a:ln w="25400" cap="flat" cmpd="sng" algn="ctr">
                  <a:noFill/>
                  <a:prstDash val="solid"/>
                </a:ln>
                <a:effectLst/>
              </c:spPr>
              <c:txPr>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92-4195-9825-AAF2DD0F5C11}"/>
                </c:ext>
              </c:extLst>
            </c:dLbl>
            <c:spPr>
              <a:solidFill>
                <a:schemeClr val="lt1"/>
              </a:solidFill>
              <a:ln w="25400" cap="flat" cmpd="sng" algn="ctr">
                <a:noFill/>
                <a:prstDash val="solid"/>
              </a:ln>
              <a:effectLst/>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'PAAC 2020'!#REF!</c:f>
              <c:numCache>
                <c:formatCode>General</c:formatCode>
                <c:ptCount val="1"/>
                <c:pt idx="0">
                  <c:v>1</c:v>
                </c:pt>
              </c:numCache>
            </c:numRef>
          </c:val>
          <c:extLst>
            <c:ext xmlns:c16="http://schemas.microsoft.com/office/drawing/2014/chart" uri="{C3380CC4-5D6E-409C-BE32-E72D297353CC}">
              <c16:uniqueId val="{00000002-0592-4195-9825-AAF2DD0F5C11}"/>
            </c:ext>
          </c:extLst>
        </c:ser>
        <c:dLbls>
          <c:showLegendKey val="0"/>
          <c:showVal val="0"/>
          <c:showCatName val="0"/>
          <c:showSerName val="0"/>
          <c:showPercent val="0"/>
          <c:showBubbleSize val="0"/>
        </c:dLbls>
        <c:gapWidth val="150"/>
        <c:shape val="box"/>
        <c:axId val="1595151744"/>
        <c:axId val="1"/>
        <c:axId val="0"/>
      </c:bar3DChart>
      <c:catAx>
        <c:axId val="159515174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595151744"/>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0.61148</cdr:x>
      <cdr:y>0.20704</cdr:y>
    </cdr:from>
    <cdr:to>
      <cdr:x>0.71928</cdr:x>
      <cdr:y>0.28642</cdr:y>
    </cdr:to>
    <cdr:sp macro="" textlink="">
      <cdr:nvSpPr>
        <cdr:cNvPr id="3" name="1 Llamada rectangular"/>
        <cdr:cNvSpPr/>
      </cdr:nvSpPr>
      <cdr:spPr bwMode="auto">
        <a:xfrm xmlns:a="http://schemas.openxmlformats.org/drawingml/2006/main">
          <a:off x="5289550" y="1283948"/>
          <a:ext cx="935492"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Depuración inventario</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0</xdr:col>
      <xdr:colOff>1276350</xdr:colOff>
      <xdr:row>3</xdr:row>
      <xdr:rowOff>200025</xdr:rowOff>
    </xdr:to>
    <xdr:pic>
      <xdr:nvPicPr>
        <xdr:cNvPr id="649629"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8575"/>
          <a:ext cx="9620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180975</xdr:colOff>
      <xdr:row>0</xdr:row>
      <xdr:rowOff>28575</xdr:rowOff>
    </xdr:from>
    <xdr:to>
      <xdr:col>0</xdr:col>
      <xdr:colOff>990600</xdr:colOff>
      <xdr:row>3</xdr:row>
      <xdr:rowOff>133350</xdr:rowOff>
    </xdr:to>
    <xdr:pic>
      <xdr:nvPicPr>
        <xdr:cNvPr id="72195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180975</xdr:colOff>
      <xdr:row>0</xdr:row>
      <xdr:rowOff>28575</xdr:rowOff>
    </xdr:from>
    <xdr:to>
      <xdr:col>0</xdr:col>
      <xdr:colOff>990600</xdr:colOff>
      <xdr:row>3</xdr:row>
      <xdr:rowOff>133350</xdr:rowOff>
    </xdr:to>
    <xdr:pic>
      <xdr:nvPicPr>
        <xdr:cNvPr id="7210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28575</xdr:rowOff>
    </xdr:from>
    <xdr:to>
      <xdr:col>0</xdr:col>
      <xdr:colOff>990600</xdr:colOff>
      <xdr:row>3</xdr:row>
      <xdr:rowOff>133350</xdr:rowOff>
    </xdr:to>
    <xdr:pic>
      <xdr:nvPicPr>
        <xdr:cNvPr id="7210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28575</xdr:rowOff>
    </xdr:from>
    <xdr:to>
      <xdr:col>0</xdr:col>
      <xdr:colOff>990600</xdr:colOff>
      <xdr:row>3</xdr:row>
      <xdr:rowOff>133350</xdr:rowOff>
    </xdr:to>
    <xdr:pic>
      <xdr:nvPicPr>
        <xdr:cNvPr id="7210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180975</xdr:colOff>
      <xdr:row>0</xdr:row>
      <xdr:rowOff>28575</xdr:rowOff>
    </xdr:from>
    <xdr:to>
      <xdr:col>0</xdr:col>
      <xdr:colOff>990600</xdr:colOff>
      <xdr:row>3</xdr:row>
      <xdr:rowOff>133350</xdr:rowOff>
    </xdr:to>
    <xdr:pic>
      <xdr:nvPicPr>
        <xdr:cNvPr id="61311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28575</xdr:rowOff>
    </xdr:from>
    <xdr:to>
      <xdr:col>0</xdr:col>
      <xdr:colOff>990600</xdr:colOff>
      <xdr:row>3</xdr:row>
      <xdr:rowOff>133350</xdr:rowOff>
    </xdr:to>
    <xdr:pic>
      <xdr:nvPicPr>
        <xdr:cNvPr id="6131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180975</xdr:colOff>
      <xdr:row>0</xdr:row>
      <xdr:rowOff>28575</xdr:rowOff>
    </xdr:from>
    <xdr:to>
      <xdr:col>0</xdr:col>
      <xdr:colOff>990600</xdr:colOff>
      <xdr:row>3</xdr:row>
      <xdr:rowOff>133350</xdr:rowOff>
    </xdr:to>
    <xdr:pic>
      <xdr:nvPicPr>
        <xdr:cNvPr id="6141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28575</xdr:rowOff>
    </xdr:from>
    <xdr:to>
      <xdr:col>0</xdr:col>
      <xdr:colOff>990600</xdr:colOff>
      <xdr:row>3</xdr:row>
      <xdr:rowOff>133350</xdr:rowOff>
    </xdr:to>
    <xdr:pic>
      <xdr:nvPicPr>
        <xdr:cNvPr id="61413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8096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0.17707</cdr:x>
      <cdr:y>0.30216</cdr:y>
    </cdr:from>
    <cdr:to>
      <cdr:x>0.24976</cdr:x>
      <cdr:y>0.38495</cdr:y>
    </cdr:to>
    <cdr:sp macro="" textlink="">
      <cdr:nvSpPr>
        <cdr:cNvPr id="2" name="1 Llamada rectangular"/>
        <cdr:cNvSpPr/>
      </cdr:nvSpPr>
      <cdr:spPr bwMode="auto">
        <a:xfrm xmlns:a="http://schemas.openxmlformats.org/drawingml/2006/main">
          <a:off x="1530803" y="1887991"/>
          <a:ext cx="629330" cy="518773"/>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es-CO"/>
            <a:t>Drectiva</a:t>
          </a:r>
          <a:r>
            <a:rPr lang="es-CO" baseline="0"/>
            <a:t> Grupos de rescate</a:t>
          </a:r>
          <a:endParaRPr lang="es-CO"/>
        </a:p>
      </cdr:txBody>
    </cdr:sp>
  </cdr:relSizeAnchor>
  <cdr:relSizeAnchor xmlns:cdr="http://schemas.openxmlformats.org/drawingml/2006/chartDrawing">
    <cdr:from>
      <cdr:x>0.83593</cdr:x>
      <cdr:y>0.39008</cdr:y>
    </cdr:from>
    <cdr:to>
      <cdr:x>0.90862</cdr:x>
      <cdr:y>0.47187</cdr:y>
    </cdr:to>
    <cdr:sp macro="" textlink="">
      <cdr:nvSpPr>
        <cdr:cNvPr id="3" name="1 Llamada rectangular"/>
        <cdr:cNvSpPr/>
      </cdr:nvSpPr>
      <cdr:spPr bwMode="auto">
        <a:xfrm xmlns:a="http://schemas.openxmlformats.org/drawingml/2006/main">
          <a:off x="7237073" y="2440555"/>
          <a:ext cx="629330" cy="518773"/>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Alianza con UMNG</a:t>
          </a:r>
        </a:p>
      </cdr:txBody>
    </cdr:sp>
  </cdr:relSizeAnchor>
  <cdr:relSizeAnchor xmlns:cdr="http://schemas.openxmlformats.org/drawingml/2006/chartDrawing">
    <cdr:from>
      <cdr:x>0.88602</cdr:x>
      <cdr:y>0.53582</cdr:y>
    </cdr:from>
    <cdr:to>
      <cdr:x>0.97151</cdr:x>
      <cdr:y>0.61837</cdr:y>
    </cdr:to>
    <cdr:sp macro="" textlink="">
      <cdr:nvSpPr>
        <cdr:cNvPr id="4" name="1 Llamada rectangular"/>
        <cdr:cNvSpPr/>
      </cdr:nvSpPr>
      <cdr:spPr bwMode="auto">
        <a:xfrm xmlns:a="http://schemas.openxmlformats.org/drawingml/2006/main">
          <a:off x="7670800" y="3367541"/>
          <a:ext cx="740114" cy="518773"/>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Programa Guarda -bosques</a:t>
          </a:r>
        </a:p>
      </cdr:txBody>
    </cdr:sp>
  </cdr:relSizeAnchor>
  <cdr:relSizeAnchor xmlns:cdr="http://schemas.openxmlformats.org/drawingml/2006/chartDrawing">
    <cdr:from>
      <cdr:x>0.50808</cdr:x>
      <cdr:y>0.24629</cdr:y>
    </cdr:from>
    <cdr:to>
      <cdr:x>0.58052</cdr:x>
      <cdr:y>0.32808</cdr:y>
    </cdr:to>
    <cdr:sp macro="" textlink="">
      <cdr:nvSpPr>
        <cdr:cNvPr id="5" name="1 Llamada rectangular"/>
        <cdr:cNvSpPr/>
      </cdr:nvSpPr>
      <cdr:spPr bwMode="auto">
        <a:xfrm xmlns:a="http://schemas.openxmlformats.org/drawingml/2006/main">
          <a:off x="4396581" y="1530576"/>
          <a:ext cx="629330" cy="518773"/>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Plan de Medios</a:t>
          </a:r>
        </a:p>
      </cdr:txBody>
    </cdr:sp>
  </cdr:relSizeAnchor>
  <cdr:relSizeAnchor xmlns:cdr="http://schemas.openxmlformats.org/drawingml/2006/chartDrawing">
    <cdr:from>
      <cdr:x>0.91328</cdr:x>
      <cdr:y>0.25476</cdr:y>
    </cdr:from>
    <cdr:to>
      <cdr:x>0.98622</cdr:x>
      <cdr:y>0.3378</cdr:y>
    </cdr:to>
    <cdr:sp macro="" textlink="">
      <cdr:nvSpPr>
        <cdr:cNvPr id="6" name="1 Llamada rectangular"/>
        <cdr:cNvSpPr/>
      </cdr:nvSpPr>
      <cdr:spPr bwMode="auto">
        <a:xfrm xmlns:a="http://schemas.openxmlformats.org/drawingml/2006/main">
          <a:off x="7908925" y="1590108"/>
          <a:ext cx="629330" cy="518773"/>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Modif.</a:t>
          </a:r>
          <a:r>
            <a:rPr lang="es-CO" baseline="0"/>
            <a:t> Consejo Directivo</a:t>
          </a:r>
          <a:endParaRPr lang="es-CO"/>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0.07218</cdr:x>
      <cdr:y>0.16349</cdr:y>
    </cdr:from>
    <cdr:to>
      <cdr:x>0.15029</cdr:x>
      <cdr:y>0.24287</cdr:y>
    </cdr:to>
    <cdr:sp macro="" textlink="">
      <cdr:nvSpPr>
        <cdr:cNvPr id="2" name="1 Llamada rectangular"/>
        <cdr:cNvSpPr/>
      </cdr:nvSpPr>
      <cdr:spPr bwMode="auto">
        <a:xfrm xmlns:a="http://schemas.openxmlformats.org/drawingml/2006/main">
          <a:off x="620599" y="1011805"/>
          <a:ext cx="680584"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Estrategia Rend. de Cuentas</a:t>
          </a:r>
        </a:p>
      </cdr:txBody>
    </cdr:sp>
  </cdr:relSizeAnchor>
  <cdr:relSizeAnchor xmlns:cdr="http://schemas.openxmlformats.org/drawingml/2006/chartDrawing">
    <cdr:from>
      <cdr:x>0.31112</cdr:x>
      <cdr:y>0.27235</cdr:y>
    </cdr:from>
    <cdr:to>
      <cdr:x>0.40668</cdr:x>
      <cdr:y>0.35272</cdr:y>
    </cdr:to>
    <cdr:sp macro="" textlink="">
      <cdr:nvSpPr>
        <cdr:cNvPr id="3" name="1 Llamada rectangular"/>
        <cdr:cNvSpPr/>
      </cdr:nvSpPr>
      <cdr:spPr bwMode="auto">
        <a:xfrm xmlns:a="http://schemas.openxmlformats.org/drawingml/2006/main">
          <a:off x="2695688" y="1700666"/>
          <a:ext cx="825159"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CO"/>
            <a:t>Cultura y servicio al ciudadano</a:t>
          </a:r>
        </a:p>
      </cdr:txBody>
    </cdr:sp>
  </cdr:relSizeAnchor>
  <cdr:relSizeAnchor xmlns:cdr="http://schemas.openxmlformats.org/drawingml/2006/chartDrawing">
    <cdr:from>
      <cdr:x>0.62083</cdr:x>
      <cdr:y>0.47102</cdr:y>
    </cdr:from>
    <cdr:to>
      <cdr:x>0.7451</cdr:x>
      <cdr:y>0.55039</cdr:y>
    </cdr:to>
    <cdr:sp macro="" textlink="">
      <cdr:nvSpPr>
        <cdr:cNvPr id="4" name="1 Llamada rectangular"/>
        <cdr:cNvSpPr/>
      </cdr:nvSpPr>
      <cdr:spPr bwMode="auto">
        <a:xfrm xmlns:a="http://schemas.openxmlformats.org/drawingml/2006/main">
          <a:off x="5374822" y="2950822"/>
          <a:ext cx="1071562"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 Política de tratamiento de datos personales</a:t>
          </a:r>
        </a:p>
      </cdr:txBody>
    </cdr:sp>
  </cdr:relSizeAnchor>
  <cdr:relSizeAnchor xmlns:cdr="http://schemas.openxmlformats.org/drawingml/2006/chartDrawing">
    <cdr:from>
      <cdr:x>0.48622</cdr:x>
      <cdr:y>0.17567</cdr:y>
    </cdr:from>
    <cdr:to>
      <cdr:x>0.56433</cdr:x>
      <cdr:y>0.25479</cdr:y>
    </cdr:to>
    <cdr:sp macro="" textlink="">
      <cdr:nvSpPr>
        <cdr:cNvPr id="5" name="1 Llamada rectangular"/>
        <cdr:cNvSpPr/>
      </cdr:nvSpPr>
      <cdr:spPr bwMode="auto">
        <a:xfrm xmlns:a="http://schemas.openxmlformats.org/drawingml/2006/main">
          <a:off x="4209483" y="1088344"/>
          <a:ext cx="680584"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Aplicativo PQRD</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0.07488</cdr:x>
      <cdr:y>0.2106</cdr:y>
    </cdr:from>
    <cdr:to>
      <cdr:x>0.15349</cdr:x>
      <cdr:y>0.28998</cdr:y>
    </cdr:to>
    <cdr:sp macro="" textlink="">
      <cdr:nvSpPr>
        <cdr:cNvPr id="2" name="1 Llamada rectangular"/>
        <cdr:cNvSpPr/>
      </cdr:nvSpPr>
      <cdr:spPr bwMode="auto">
        <a:xfrm xmlns:a="http://schemas.openxmlformats.org/drawingml/2006/main">
          <a:off x="646112" y="1309461"/>
          <a:ext cx="680584"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Manual de Funciones</a:t>
          </a:r>
        </a:p>
      </cdr:txBody>
    </cdr:sp>
  </cdr:relSizeAnchor>
  <cdr:relSizeAnchor xmlns:cdr="http://schemas.openxmlformats.org/drawingml/2006/chartDrawing">
    <cdr:from>
      <cdr:x>0.19447</cdr:x>
      <cdr:y>0.21306</cdr:y>
    </cdr:from>
    <cdr:to>
      <cdr:x>0.27971</cdr:x>
      <cdr:y>0.29343</cdr:y>
    </cdr:to>
    <cdr:sp macro="" textlink="">
      <cdr:nvSpPr>
        <cdr:cNvPr id="3" name="1 Llamada rectangular"/>
        <cdr:cNvSpPr/>
      </cdr:nvSpPr>
      <cdr:spPr bwMode="auto">
        <a:xfrm xmlns:a="http://schemas.openxmlformats.org/drawingml/2006/main">
          <a:off x="1683656" y="1326470"/>
          <a:ext cx="740115"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Reglamento interno de trabajo</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0.0373</cdr:x>
      <cdr:y>0.52094</cdr:y>
    </cdr:from>
    <cdr:to>
      <cdr:x>0.13065</cdr:x>
      <cdr:y>0.60081</cdr:y>
    </cdr:to>
    <cdr:sp macro="" textlink="">
      <cdr:nvSpPr>
        <cdr:cNvPr id="2" name="1 Llamada rectangular"/>
        <cdr:cNvSpPr/>
      </cdr:nvSpPr>
      <cdr:spPr bwMode="auto">
        <a:xfrm xmlns:a="http://schemas.openxmlformats.org/drawingml/2006/main">
          <a:off x="322942" y="3273992"/>
          <a:ext cx="808151"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Actualización TRD</a:t>
          </a:r>
        </a:p>
      </cdr:txBody>
    </cdr:sp>
  </cdr:relSizeAnchor>
  <cdr:relSizeAnchor xmlns:cdr="http://schemas.openxmlformats.org/drawingml/2006/chartDrawing">
    <cdr:from>
      <cdr:x>0.14855</cdr:x>
      <cdr:y>0.38306</cdr:y>
    </cdr:from>
    <cdr:to>
      <cdr:x>0.2414</cdr:x>
      <cdr:y>0.46243</cdr:y>
    </cdr:to>
    <cdr:sp macro="" textlink="">
      <cdr:nvSpPr>
        <cdr:cNvPr id="3" name="1 Llamada rectangular"/>
        <cdr:cNvSpPr/>
      </cdr:nvSpPr>
      <cdr:spPr bwMode="auto">
        <a:xfrm xmlns:a="http://schemas.openxmlformats.org/drawingml/2006/main">
          <a:off x="1283946" y="2398032"/>
          <a:ext cx="808151"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Reglamento Voluntarios</a:t>
          </a:r>
        </a:p>
      </cdr:txBody>
    </cdr:sp>
  </cdr:relSizeAnchor>
  <cdr:relSizeAnchor xmlns:cdr="http://schemas.openxmlformats.org/drawingml/2006/chartDrawing">
    <cdr:from>
      <cdr:x>0.20724</cdr:x>
      <cdr:y>0.53718</cdr:y>
    </cdr:from>
    <cdr:to>
      <cdr:x>0.28585</cdr:x>
      <cdr:y>0.61705</cdr:y>
    </cdr:to>
    <cdr:sp macro="" textlink="">
      <cdr:nvSpPr>
        <cdr:cNvPr id="4" name="1 Llamada rectangular"/>
        <cdr:cNvSpPr/>
      </cdr:nvSpPr>
      <cdr:spPr bwMode="auto">
        <a:xfrm xmlns:a="http://schemas.openxmlformats.org/drawingml/2006/main">
          <a:off x="1794215" y="3376045"/>
          <a:ext cx="680584"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Proyecto de Ley</a:t>
          </a:r>
        </a:p>
      </cdr:txBody>
    </cdr:sp>
  </cdr:relSizeAnchor>
  <cdr:relSizeAnchor xmlns:cdr="http://schemas.openxmlformats.org/drawingml/2006/chartDrawing">
    <cdr:from>
      <cdr:x>0.54418</cdr:x>
      <cdr:y>0.5913</cdr:y>
    </cdr:from>
    <cdr:to>
      <cdr:x>0.62279</cdr:x>
      <cdr:y>0.67118</cdr:y>
    </cdr:to>
    <cdr:sp macro="" textlink="">
      <cdr:nvSpPr>
        <cdr:cNvPr id="5" name="1 Llamada rectangular"/>
        <cdr:cNvSpPr/>
      </cdr:nvSpPr>
      <cdr:spPr bwMode="auto">
        <a:xfrm xmlns:a="http://schemas.openxmlformats.org/drawingml/2006/main">
          <a:off x="4711246" y="3716224"/>
          <a:ext cx="680584"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Permuta</a:t>
          </a:r>
        </a:p>
      </cdr:txBody>
    </cdr:sp>
  </cdr:relSizeAnchor>
  <cdr:relSizeAnchor xmlns:cdr="http://schemas.openxmlformats.org/drawingml/2006/chartDrawing">
    <cdr:from>
      <cdr:x>0.60732</cdr:x>
      <cdr:y>0.39008</cdr:y>
    </cdr:from>
    <cdr:to>
      <cdr:x>0.71538</cdr:x>
      <cdr:y>0.46945</cdr:y>
    </cdr:to>
    <cdr:sp macro="" textlink="">
      <cdr:nvSpPr>
        <cdr:cNvPr id="6" name="1 Llamada rectangular"/>
        <cdr:cNvSpPr/>
      </cdr:nvSpPr>
      <cdr:spPr bwMode="auto">
        <a:xfrm xmlns:a="http://schemas.openxmlformats.org/drawingml/2006/main">
          <a:off x="5255759" y="2440554"/>
          <a:ext cx="935492"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Chatarrización</a:t>
          </a:r>
        </a:p>
      </cdr:txBody>
    </cdr:sp>
  </cdr:relSizeAnchor>
  <cdr:relSizeAnchor xmlns:cdr="http://schemas.openxmlformats.org/drawingml/2006/chartDrawing">
    <cdr:from>
      <cdr:x>0.67437</cdr:x>
      <cdr:y>0.24198</cdr:y>
    </cdr:from>
    <cdr:to>
      <cdr:x>0.77185</cdr:x>
      <cdr:y>0.3211</cdr:y>
    </cdr:to>
    <cdr:sp macro="" textlink="">
      <cdr:nvSpPr>
        <cdr:cNvPr id="7" name="1 Llamada rectangular"/>
        <cdr:cNvSpPr/>
      </cdr:nvSpPr>
      <cdr:spPr bwMode="auto">
        <a:xfrm xmlns:a="http://schemas.openxmlformats.org/drawingml/2006/main">
          <a:off x="5834062" y="1505063"/>
          <a:ext cx="850447"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effectLst/>
              <a:latin typeface="+mn-lt"/>
              <a:ea typeface="+mn-ea"/>
              <a:cs typeface="+mn-cs"/>
            </a:rPr>
            <a:t>Directiva de Transportes</a:t>
          </a:r>
          <a:endParaRPr lang="es-CO">
            <a:effectLst/>
          </a:endParaRPr>
        </a:p>
      </cdr:txBody>
    </cdr:sp>
  </cdr:relSizeAnchor>
  <cdr:relSizeAnchor xmlns:cdr="http://schemas.openxmlformats.org/drawingml/2006/chartDrawing">
    <cdr:from>
      <cdr:x>0.30326</cdr:x>
      <cdr:y>0.41714</cdr:y>
    </cdr:from>
    <cdr:to>
      <cdr:x>0.39416</cdr:x>
      <cdr:y>0.49626</cdr:y>
    </cdr:to>
    <cdr:sp macro="" textlink="">
      <cdr:nvSpPr>
        <cdr:cNvPr id="8" name="1 Llamada rectangular"/>
        <cdr:cNvSpPr/>
      </cdr:nvSpPr>
      <cdr:spPr bwMode="auto">
        <a:xfrm xmlns:a="http://schemas.openxmlformats.org/drawingml/2006/main">
          <a:off x="2627651" y="2610643"/>
          <a:ext cx="782638" cy="501990"/>
        </a:xfrm>
        <a:prstGeom xmlns:a="http://schemas.openxmlformats.org/drawingml/2006/main" prst="wedgeRectCallout">
          <a:avLst>
            <a:gd name="adj1" fmla="val -20833"/>
            <a:gd name="adj2" fmla="val 73976"/>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a:t>Reglam. Comité de Conciliación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men.rubio/AppData/Local/Microsoft/Windows/INetCache/Content.Outlook/NTP19OHY/Mapa%20riesgo%20anticorrupcion%20DIG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CORRUPCIÓN"/>
      <sheetName val="VALORACIÓN IMPACTO PROBABIL"/>
      <sheetName val="VALORACION CONTROLES"/>
      <sheetName val="MATRIZ RIESGOS CORRUPCION"/>
      <sheetName val="VALORACIÓN IMPACTO PROBA CORRUP"/>
      <sheetName val="VALORAC CONTROLES CORRUP"/>
      <sheetName val="MAPA DE RIESGOS CORRUPCION"/>
      <sheetName val="lista elegible"/>
      <sheetName val="MATRIZ RIESGOS"/>
      <sheetName val="Hoja1"/>
      <sheetName val="Hoja2"/>
    </sheetNames>
    <sheetDataSet>
      <sheetData sheetId="0"/>
      <sheetData sheetId="1"/>
      <sheetData sheetId="2">
        <row r="9">
          <cell r="L9">
            <v>85</v>
          </cell>
          <cell r="O9">
            <v>1</v>
          </cell>
        </row>
        <row r="11">
          <cell r="L11">
            <v>85</v>
          </cell>
        </row>
        <row r="13">
          <cell r="L13">
            <v>85</v>
          </cell>
        </row>
        <row r="22">
          <cell r="L22">
            <v>80</v>
          </cell>
          <cell r="O22">
            <v>0</v>
          </cell>
        </row>
        <row r="24">
          <cell r="L24">
            <v>80</v>
          </cell>
          <cell r="O24">
            <v>0</v>
          </cell>
        </row>
        <row r="65">
          <cell r="L65">
            <v>85</v>
          </cell>
          <cell r="O65">
            <v>1</v>
          </cell>
        </row>
        <row r="67">
          <cell r="L67">
            <v>100</v>
          </cell>
        </row>
        <row r="69">
          <cell r="L69">
            <v>85</v>
          </cell>
        </row>
        <row r="77">
          <cell r="L77">
            <v>100</v>
          </cell>
          <cell r="O77">
            <v>1</v>
          </cell>
        </row>
        <row r="92">
          <cell r="L92">
            <v>100</v>
          </cell>
          <cell r="O92">
            <v>2</v>
          </cell>
        </row>
        <row r="93">
          <cell r="O93">
            <v>0</v>
          </cell>
        </row>
        <row r="94">
          <cell r="L94">
            <v>100</v>
          </cell>
        </row>
        <row r="107">
          <cell r="L107">
            <v>100</v>
          </cell>
          <cell r="O107">
            <v>2</v>
          </cell>
        </row>
        <row r="122">
          <cell r="L122">
            <v>100</v>
          </cell>
          <cell r="O122">
            <v>2</v>
          </cell>
        </row>
        <row r="124">
          <cell r="L124">
            <v>100</v>
          </cell>
        </row>
        <row r="137">
          <cell r="L137">
            <v>95</v>
          </cell>
          <cell r="O137">
            <v>1</v>
          </cell>
        </row>
        <row r="152">
          <cell r="L152">
            <v>85</v>
          </cell>
          <cell r="O152">
            <v>1</v>
          </cell>
        </row>
        <row r="154">
          <cell r="L154">
            <v>85</v>
          </cell>
        </row>
        <row r="156">
          <cell r="L156">
            <v>100</v>
          </cell>
        </row>
        <row r="167">
          <cell r="L167">
            <v>100</v>
          </cell>
          <cell r="O167">
            <v>1</v>
          </cell>
        </row>
        <row r="169">
          <cell r="L169">
            <v>85</v>
          </cell>
        </row>
        <row r="171">
          <cell r="L171">
            <v>100</v>
          </cell>
        </row>
        <row r="182">
          <cell r="L182">
            <v>85</v>
          </cell>
          <cell r="O182">
            <v>1</v>
          </cell>
        </row>
        <row r="184">
          <cell r="L184">
            <v>85</v>
          </cell>
        </row>
        <row r="193">
          <cell r="L193">
            <v>100</v>
          </cell>
          <cell r="O193">
            <v>1</v>
          </cell>
        </row>
        <row r="195">
          <cell r="L195">
            <v>95</v>
          </cell>
        </row>
        <row r="197">
          <cell r="L197">
            <v>100</v>
          </cell>
        </row>
        <row r="208">
          <cell r="N208">
            <v>100</v>
          </cell>
          <cell r="O208">
            <v>1</v>
          </cell>
        </row>
        <row r="210">
          <cell r="N210">
            <v>50</v>
          </cell>
          <cell r="O210">
            <v>0</v>
          </cell>
        </row>
        <row r="212">
          <cell r="N212">
            <v>100</v>
          </cell>
          <cell r="O212">
            <v>0</v>
          </cell>
        </row>
        <row r="223">
          <cell r="L223">
            <v>100</v>
          </cell>
          <cell r="O223">
            <v>2</v>
          </cell>
        </row>
        <row r="225">
          <cell r="L225">
            <v>100</v>
          </cell>
        </row>
        <row r="238">
          <cell r="L238">
            <v>100</v>
          </cell>
          <cell r="O238">
            <v>2</v>
          </cell>
        </row>
        <row r="240">
          <cell r="L240">
            <v>100</v>
          </cell>
        </row>
        <row r="253">
          <cell r="L253">
            <v>100</v>
          </cell>
          <cell r="O253">
            <v>2</v>
          </cell>
        </row>
        <row r="255">
          <cell r="L255">
            <v>100</v>
          </cell>
        </row>
        <row r="257">
          <cell r="L257">
            <v>100</v>
          </cell>
        </row>
        <row r="259">
          <cell r="L259">
            <v>100</v>
          </cell>
        </row>
        <row r="268">
          <cell r="L268">
            <v>100</v>
          </cell>
          <cell r="O268">
            <v>2</v>
          </cell>
        </row>
        <row r="270">
          <cell r="L270">
            <v>100</v>
          </cell>
          <cell r="O270">
            <v>0</v>
          </cell>
        </row>
        <row r="272">
          <cell r="L272">
            <v>100</v>
          </cell>
          <cell r="O272">
            <v>0</v>
          </cell>
        </row>
        <row r="283">
          <cell r="L283">
            <v>100</v>
          </cell>
          <cell r="O283">
            <v>2</v>
          </cell>
        </row>
        <row r="298">
          <cell r="L298">
            <v>95</v>
          </cell>
          <cell r="O298">
            <v>1</v>
          </cell>
        </row>
        <row r="300">
          <cell r="L300">
            <v>100</v>
          </cell>
        </row>
        <row r="302">
          <cell r="L302">
            <v>100</v>
          </cell>
        </row>
        <row r="313">
          <cell r="L313">
            <v>95</v>
          </cell>
          <cell r="O313">
            <v>1</v>
          </cell>
        </row>
        <row r="315">
          <cell r="L315">
            <v>85</v>
          </cell>
        </row>
        <row r="328">
          <cell r="O328">
            <v>2</v>
          </cell>
        </row>
        <row r="330">
          <cell r="O330">
            <v>2</v>
          </cell>
        </row>
        <row r="332">
          <cell r="O332">
            <v>2</v>
          </cell>
          <cell r="P332">
            <v>2</v>
          </cell>
          <cell r="Q332">
            <v>0</v>
          </cell>
        </row>
        <row r="334">
          <cell r="L334">
            <v>30</v>
          </cell>
          <cell r="O334">
            <v>0</v>
          </cell>
        </row>
        <row r="336">
          <cell r="O336">
            <v>0</v>
          </cell>
          <cell r="P336">
            <v>4</v>
          </cell>
          <cell r="Q336">
            <v>2</v>
          </cell>
        </row>
        <row r="340">
          <cell r="O340" t="str">
            <v>Casillas a desplazar</v>
          </cell>
          <cell r="P340" t="str">
            <v>Riesgo Residual</v>
          </cell>
          <cell r="Q340">
            <v>0</v>
          </cell>
        </row>
        <row r="342">
          <cell r="L342">
            <v>0</v>
          </cell>
          <cell r="O342">
            <v>0</v>
          </cell>
        </row>
        <row r="344">
          <cell r="O344">
            <v>0</v>
          </cell>
          <cell r="P344">
            <v>0</v>
          </cell>
          <cell r="Q344">
            <v>0</v>
          </cell>
        </row>
        <row r="346">
          <cell r="L346">
            <v>0</v>
          </cell>
          <cell r="O346">
            <v>0</v>
          </cell>
        </row>
        <row r="348">
          <cell r="O348">
            <v>0</v>
          </cell>
          <cell r="P348">
            <v>0</v>
          </cell>
          <cell r="Q348">
            <v>0</v>
          </cell>
        </row>
        <row r="350">
          <cell r="L350">
            <v>0</v>
          </cell>
          <cell r="O350">
            <v>0</v>
          </cell>
        </row>
        <row r="568">
          <cell r="L568">
            <v>100</v>
          </cell>
          <cell r="O568">
            <v>2</v>
          </cell>
        </row>
        <row r="570">
          <cell r="L570">
            <v>100</v>
          </cell>
          <cell r="O570">
            <v>0</v>
          </cell>
        </row>
        <row r="572">
          <cell r="L572">
            <v>100</v>
          </cell>
          <cell r="O572">
            <v>0</v>
          </cell>
        </row>
        <row r="574">
          <cell r="L574">
            <v>100</v>
          </cell>
          <cell r="O574">
            <v>0</v>
          </cell>
        </row>
        <row r="583">
          <cell r="L583">
            <v>35</v>
          </cell>
          <cell r="O583">
            <v>0</v>
          </cell>
        </row>
        <row r="585">
          <cell r="L585">
            <v>55</v>
          </cell>
          <cell r="O585">
            <v>1</v>
          </cell>
        </row>
        <row r="587">
          <cell r="L587">
            <v>70</v>
          </cell>
          <cell r="O587">
            <v>1</v>
          </cell>
        </row>
        <row r="589">
          <cell r="L589">
            <v>100</v>
          </cell>
          <cell r="O589">
            <v>2</v>
          </cell>
        </row>
        <row r="591">
          <cell r="P591">
            <v>2</v>
          </cell>
          <cell r="Q591">
            <v>3</v>
          </cell>
        </row>
        <row r="598">
          <cell r="L598">
            <v>35</v>
          </cell>
          <cell r="O598">
            <v>0</v>
          </cell>
        </row>
        <row r="600">
          <cell r="L600">
            <v>55</v>
          </cell>
          <cell r="O600">
            <v>1</v>
          </cell>
        </row>
        <row r="602">
          <cell r="L602">
            <v>70</v>
          </cell>
          <cell r="O602">
            <v>1</v>
          </cell>
        </row>
        <row r="604">
          <cell r="L604">
            <v>100</v>
          </cell>
          <cell r="O604">
            <v>2</v>
          </cell>
        </row>
        <row r="606">
          <cell r="P606">
            <v>2</v>
          </cell>
          <cell r="Q606">
            <v>3</v>
          </cell>
        </row>
        <row r="613">
          <cell r="L613">
            <v>35</v>
          </cell>
          <cell r="O613">
            <v>0</v>
          </cell>
        </row>
        <row r="615">
          <cell r="L615">
            <v>55</v>
          </cell>
          <cell r="O615">
            <v>1</v>
          </cell>
        </row>
        <row r="617">
          <cell r="L617">
            <v>70</v>
          </cell>
          <cell r="O617">
            <v>1</v>
          </cell>
        </row>
        <row r="619">
          <cell r="L619">
            <v>100</v>
          </cell>
          <cell r="O619">
            <v>2</v>
          </cell>
        </row>
        <row r="621">
          <cell r="P621">
            <v>2</v>
          </cell>
          <cell r="Q621">
            <v>3</v>
          </cell>
        </row>
        <row r="627">
          <cell r="L627">
            <v>0</v>
          </cell>
        </row>
        <row r="628">
          <cell r="L628">
            <v>35</v>
          </cell>
          <cell r="O628">
            <v>0</v>
          </cell>
        </row>
        <row r="630">
          <cell r="L630">
            <v>55</v>
          </cell>
          <cell r="O630">
            <v>1</v>
          </cell>
        </row>
        <row r="631">
          <cell r="L631">
            <v>0</v>
          </cell>
        </row>
        <row r="632">
          <cell r="L632">
            <v>70</v>
          </cell>
          <cell r="O632">
            <v>1</v>
          </cell>
        </row>
        <row r="634">
          <cell r="L634">
            <v>100</v>
          </cell>
          <cell r="O634">
            <v>2</v>
          </cell>
        </row>
        <row r="636">
          <cell r="P636">
            <v>2</v>
          </cell>
          <cell r="Q636">
            <v>3</v>
          </cell>
        </row>
        <row r="643">
          <cell r="L643">
            <v>35</v>
          </cell>
          <cell r="O643">
            <v>0</v>
          </cell>
        </row>
        <row r="645">
          <cell r="L645">
            <v>55</v>
          </cell>
          <cell r="O645">
            <v>1</v>
          </cell>
        </row>
        <row r="647">
          <cell r="L647">
            <v>70</v>
          </cell>
          <cell r="O647">
            <v>1</v>
          </cell>
        </row>
        <row r="649">
          <cell r="L649">
            <v>100</v>
          </cell>
          <cell r="O649">
            <v>2</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O90"/>
  <sheetViews>
    <sheetView tabSelected="1" zoomScale="90" zoomScaleNormal="90" workbookViewId="0">
      <selection activeCell="D50" sqref="D50"/>
    </sheetView>
  </sheetViews>
  <sheetFormatPr baseColWidth="10" defaultRowHeight="12.75"/>
  <cols>
    <col min="1" max="1" width="23.7109375" style="8" customWidth="1"/>
    <col min="2" max="2" width="20.28515625" style="8" customWidth="1"/>
    <col min="3" max="3" width="14.140625" style="8" customWidth="1"/>
    <col min="4" max="4" width="34.140625" style="34" customWidth="1"/>
    <col min="5" max="5" width="23" style="8" customWidth="1"/>
    <col min="6" max="6" width="15.42578125" style="92" bestFit="1" customWidth="1"/>
    <col min="7" max="7" width="11.5703125" style="8" bestFit="1" customWidth="1"/>
    <col min="8" max="8" width="12" style="8" bestFit="1" customWidth="1"/>
    <col min="9" max="9" width="12" style="8" customWidth="1"/>
    <col min="10" max="10" width="12.5703125" style="8" bestFit="1" customWidth="1"/>
    <col min="11" max="11" width="24" style="74" customWidth="1"/>
    <col min="12" max="12" width="21.140625" style="74" customWidth="1"/>
    <col min="13" max="14" width="11.42578125" style="50"/>
    <col min="15" max="15" width="12.5703125" style="50" bestFit="1" customWidth="1"/>
    <col min="16" max="16384" width="11.42578125" style="49"/>
  </cols>
  <sheetData>
    <row r="1" spans="1:15" s="47" customFormat="1" ht="25.5" customHeight="1">
      <c r="A1" s="232"/>
      <c r="B1" s="205" t="s">
        <v>123</v>
      </c>
      <c r="C1" s="206"/>
      <c r="D1" s="206"/>
      <c r="E1" s="206"/>
      <c r="F1" s="206"/>
      <c r="G1" s="206"/>
      <c r="H1" s="206"/>
      <c r="I1" s="206"/>
      <c r="J1" s="206"/>
      <c r="K1" s="199" t="s">
        <v>15</v>
      </c>
      <c r="L1" s="200"/>
      <c r="M1" s="76"/>
      <c r="N1" s="76"/>
      <c r="O1" s="76"/>
    </row>
    <row r="2" spans="1:15" s="47" customFormat="1" ht="12.75" customHeight="1">
      <c r="A2" s="232"/>
      <c r="B2" s="205"/>
      <c r="C2" s="206"/>
      <c r="D2" s="206"/>
      <c r="E2" s="206"/>
      <c r="F2" s="206"/>
      <c r="G2" s="206"/>
      <c r="H2" s="206"/>
      <c r="I2" s="206"/>
      <c r="J2" s="206"/>
      <c r="K2" s="201"/>
      <c r="L2" s="202"/>
      <c r="M2" s="76"/>
      <c r="N2" s="76"/>
      <c r="O2" s="76"/>
    </row>
    <row r="3" spans="1:15" s="47" customFormat="1" ht="18.75" customHeight="1">
      <c r="A3" s="232"/>
      <c r="B3" s="205"/>
      <c r="C3" s="206"/>
      <c r="D3" s="206"/>
      <c r="E3" s="206"/>
      <c r="F3" s="206"/>
      <c r="G3" s="206"/>
      <c r="H3" s="206"/>
      <c r="I3" s="206"/>
      <c r="J3" s="206"/>
      <c r="K3" s="209" t="s">
        <v>114</v>
      </c>
      <c r="L3" s="210"/>
      <c r="M3" s="76"/>
      <c r="N3" s="76"/>
      <c r="O3" s="76"/>
    </row>
    <row r="4" spans="1:15" s="47" customFormat="1" ht="17.25" customHeight="1">
      <c r="A4" s="232"/>
      <c r="B4" s="205"/>
      <c r="C4" s="206"/>
      <c r="D4" s="206"/>
      <c r="E4" s="206"/>
      <c r="F4" s="206"/>
      <c r="G4" s="206"/>
      <c r="H4" s="206"/>
      <c r="I4" s="206"/>
      <c r="J4" s="206"/>
      <c r="K4" s="93" t="s">
        <v>11</v>
      </c>
      <c r="L4" s="93" t="s">
        <v>12</v>
      </c>
      <c r="M4" s="76"/>
      <c r="N4" s="76"/>
      <c r="O4" s="76"/>
    </row>
    <row r="5" spans="1:15" s="47" customFormat="1" ht="15.75" customHeight="1">
      <c r="A5" s="79" t="s">
        <v>13</v>
      </c>
      <c r="B5" s="207"/>
      <c r="C5" s="208"/>
      <c r="D5" s="208"/>
      <c r="E5" s="208"/>
      <c r="F5" s="208"/>
      <c r="G5" s="208"/>
      <c r="H5" s="208"/>
      <c r="I5" s="208"/>
      <c r="J5" s="208"/>
      <c r="K5" s="93">
        <v>6</v>
      </c>
      <c r="L5" s="93" t="s">
        <v>14</v>
      </c>
      <c r="M5" s="76"/>
      <c r="N5" s="76"/>
      <c r="O5" s="76"/>
    </row>
    <row r="6" spans="1:15" s="47" customFormat="1" ht="22.5" customHeight="1">
      <c r="A6" s="239" t="s">
        <v>4</v>
      </c>
      <c r="B6" s="251"/>
      <c r="C6" s="238" t="s">
        <v>115</v>
      </c>
      <c r="D6" s="238"/>
      <c r="E6" s="238"/>
      <c r="F6" s="238"/>
      <c r="G6" s="238"/>
      <c r="H6" s="238"/>
      <c r="I6" s="238"/>
      <c r="J6" s="238"/>
      <c r="K6" s="238"/>
      <c r="L6" s="238"/>
      <c r="M6" s="76"/>
      <c r="N6" s="76"/>
      <c r="O6" s="76"/>
    </row>
    <row r="7" spans="1:15" s="47" customFormat="1" ht="19.5" customHeight="1">
      <c r="A7" s="239" t="s">
        <v>5</v>
      </c>
      <c r="B7" s="239"/>
      <c r="C7" s="213" t="s">
        <v>430</v>
      </c>
      <c r="D7" s="213"/>
      <c r="E7" s="213"/>
      <c r="F7" s="213"/>
      <c r="G7" s="213"/>
      <c r="H7" s="213"/>
      <c r="I7" s="213"/>
      <c r="J7" s="213"/>
      <c r="K7" s="213"/>
      <c r="L7" s="213"/>
      <c r="M7" s="76"/>
      <c r="N7" s="76"/>
      <c r="O7" s="76"/>
    </row>
    <row r="8" spans="1:15" s="48" customFormat="1">
      <c r="A8" s="240"/>
      <c r="B8" s="241"/>
      <c r="C8" s="241"/>
      <c r="D8" s="241"/>
      <c r="E8" s="241"/>
      <c r="F8" s="241"/>
      <c r="G8" s="241"/>
      <c r="H8" s="241"/>
      <c r="I8" s="241"/>
      <c r="J8" s="241"/>
      <c r="K8" s="241"/>
      <c r="L8" s="241"/>
      <c r="M8" s="75"/>
      <c r="N8" s="75"/>
      <c r="O8" s="75"/>
    </row>
    <row r="9" spans="1:15" s="48" customFormat="1" ht="18.75" customHeight="1">
      <c r="A9" s="229" t="s">
        <v>170</v>
      </c>
      <c r="B9" s="230"/>
      <c r="C9" s="219" t="s">
        <v>175</v>
      </c>
      <c r="D9" s="237"/>
      <c r="E9" s="237"/>
      <c r="F9" s="237"/>
      <c r="G9" s="237"/>
      <c r="H9" s="237"/>
      <c r="I9" s="237"/>
      <c r="J9" s="237"/>
      <c r="K9" s="237"/>
      <c r="L9" s="237"/>
      <c r="M9" s="75"/>
      <c r="N9" s="75"/>
      <c r="O9" s="75"/>
    </row>
    <row r="10" spans="1:15" s="48" customFormat="1" ht="18.75" customHeight="1">
      <c r="A10" s="229" t="s">
        <v>125</v>
      </c>
      <c r="B10" s="230"/>
      <c r="C10" s="219" t="s">
        <v>124</v>
      </c>
      <c r="D10" s="220"/>
      <c r="E10" s="220"/>
      <c r="F10" s="220"/>
      <c r="G10" s="220"/>
      <c r="H10" s="220"/>
      <c r="I10" s="220"/>
      <c r="J10" s="220"/>
      <c r="K10" s="220"/>
      <c r="L10" s="220"/>
      <c r="M10" s="75"/>
      <c r="N10" s="75"/>
      <c r="O10" s="75"/>
    </row>
    <row r="11" spans="1:15" s="48" customFormat="1" ht="25.5">
      <c r="A11" s="248" t="s">
        <v>0</v>
      </c>
      <c r="B11" s="192" t="s">
        <v>2</v>
      </c>
      <c r="C11" s="192" t="s">
        <v>3</v>
      </c>
      <c r="D11" s="29" t="s">
        <v>1</v>
      </c>
      <c r="E11" s="30" t="s">
        <v>2</v>
      </c>
      <c r="F11" s="203" t="s">
        <v>122</v>
      </c>
      <c r="G11" s="227" t="s">
        <v>117</v>
      </c>
      <c r="H11" s="228"/>
      <c r="I11" s="228"/>
      <c r="J11" s="228"/>
      <c r="K11" s="70" t="s">
        <v>17</v>
      </c>
      <c r="L11" s="211" t="s">
        <v>116</v>
      </c>
      <c r="M11" s="75"/>
      <c r="N11" s="75"/>
      <c r="O11" s="75"/>
    </row>
    <row r="12" spans="1:15" s="48" customFormat="1" ht="25.5">
      <c r="A12" s="249"/>
      <c r="B12" s="28" t="s">
        <v>9</v>
      </c>
      <c r="C12" s="191" t="s">
        <v>8</v>
      </c>
      <c r="D12" s="45" t="s">
        <v>6</v>
      </c>
      <c r="E12" s="31" t="s">
        <v>7</v>
      </c>
      <c r="F12" s="204"/>
      <c r="G12" s="31" t="s">
        <v>118</v>
      </c>
      <c r="H12" s="31" t="s">
        <v>119</v>
      </c>
      <c r="I12" s="31" t="s">
        <v>120</v>
      </c>
      <c r="J12" s="31" t="s">
        <v>121</v>
      </c>
      <c r="K12" s="71" t="s">
        <v>18</v>
      </c>
      <c r="L12" s="212"/>
      <c r="M12" s="75"/>
      <c r="N12" s="75"/>
      <c r="O12" s="75"/>
    </row>
    <row r="13" spans="1:15" s="101" customFormat="1" ht="44.25" customHeight="1">
      <c r="A13" s="242" t="s">
        <v>131</v>
      </c>
      <c r="B13" s="242" t="s">
        <v>63</v>
      </c>
      <c r="C13" s="259">
        <v>43861</v>
      </c>
      <c r="D13" s="114" t="s">
        <v>172</v>
      </c>
      <c r="E13" s="100" t="s">
        <v>63</v>
      </c>
      <c r="F13" s="161">
        <v>0.1</v>
      </c>
      <c r="G13" s="100" t="s">
        <v>135</v>
      </c>
      <c r="H13" s="100"/>
      <c r="I13" s="100"/>
      <c r="J13" s="113"/>
      <c r="K13" s="260">
        <v>7300000</v>
      </c>
      <c r="L13" s="253" t="s">
        <v>173</v>
      </c>
    </row>
    <row r="14" spans="1:15" s="101" customFormat="1" ht="60.75" customHeight="1">
      <c r="A14" s="243"/>
      <c r="B14" s="243"/>
      <c r="C14" s="243"/>
      <c r="D14" s="114" t="s">
        <v>384</v>
      </c>
      <c r="E14" s="100" t="s">
        <v>385</v>
      </c>
      <c r="F14" s="161">
        <v>0.3</v>
      </c>
      <c r="G14" s="100" t="s">
        <v>135</v>
      </c>
      <c r="H14" s="100"/>
      <c r="I14" s="100"/>
      <c r="J14" s="113"/>
      <c r="K14" s="261"/>
      <c r="L14" s="254"/>
    </row>
    <row r="15" spans="1:15" s="101" customFormat="1" ht="33.75" customHeight="1">
      <c r="A15" s="243"/>
      <c r="B15" s="243"/>
      <c r="C15" s="243"/>
      <c r="D15" s="114" t="s">
        <v>132</v>
      </c>
      <c r="E15" s="100" t="s">
        <v>63</v>
      </c>
      <c r="F15" s="161">
        <v>0.3</v>
      </c>
      <c r="G15" s="100" t="s">
        <v>135</v>
      </c>
      <c r="H15" s="100"/>
      <c r="I15" s="100"/>
      <c r="J15" s="113"/>
      <c r="K15" s="261"/>
      <c r="L15" s="254"/>
    </row>
    <row r="16" spans="1:15" s="101" customFormat="1" ht="25.5">
      <c r="A16" s="243"/>
      <c r="B16" s="243"/>
      <c r="C16" s="243"/>
      <c r="D16" s="114" t="s">
        <v>133</v>
      </c>
      <c r="E16" s="100" t="s">
        <v>63</v>
      </c>
      <c r="F16" s="161">
        <v>0.15</v>
      </c>
      <c r="G16" s="100" t="s">
        <v>135</v>
      </c>
      <c r="H16" s="100"/>
      <c r="I16" s="100"/>
      <c r="J16" s="113"/>
      <c r="K16" s="261"/>
      <c r="L16" s="254"/>
    </row>
    <row r="17" spans="1:15" s="101" customFormat="1" ht="38.25">
      <c r="A17" s="243"/>
      <c r="B17" s="243"/>
      <c r="C17" s="243"/>
      <c r="D17" s="114" t="s">
        <v>134</v>
      </c>
      <c r="E17" s="100" t="s">
        <v>383</v>
      </c>
      <c r="F17" s="161">
        <v>0.15</v>
      </c>
      <c r="G17" s="100"/>
      <c r="H17" s="100" t="s">
        <v>135</v>
      </c>
      <c r="I17" s="100"/>
      <c r="J17" s="113"/>
      <c r="K17" s="262"/>
      <c r="L17" s="255"/>
    </row>
    <row r="18" spans="1:15" ht="55.5" customHeight="1">
      <c r="A18" s="233" t="s">
        <v>136</v>
      </c>
      <c r="B18" s="233" t="s">
        <v>187</v>
      </c>
      <c r="C18" s="235">
        <v>44196</v>
      </c>
      <c r="D18" s="39" t="s">
        <v>386</v>
      </c>
      <c r="E18" s="40" t="s">
        <v>387</v>
      </c>
      <c r="F18" s="162">
        <v>0.4</v>
      </c>
      <c r="G18" s="80" t="s">
        <v>135</v>
      </c>
      <c r="H18" s="82" t="s">
        <v>135</v>
      </c>
      <c r="I18" s="82" t="s">
        <v>135</v>
      </c>
      <c r="J18" s="106"/>
      <c r="K18" s="263">
        <v>16000000</v>
      </c>
      <c r="L18" s="265" t="s">
        <v>173</v>
      </c>
    </row>
    <row r="19" spans="1:15" ht="92.25" customHeight="1">
      <c r="A19" s="234"/>
      <c r="B19" s="234"/>
      <c r="C19" s="236"/>
      <c r="D19" s="39" t="s">
        <v>137</v>
      </c>
      <c r="E19" s="100" t="s">
        <v>63</v>
      </c>
      <c r="F19" s="162">
        <v>0.6</v>
      </c>
      <c r="G19" s="80" t="s">
        <v>135</v>
      </c>
      <c r="H19" s="82"/>
      <c r="I19" s="82" t="s">
        <v>177</v>
      </c>
      <c r="J19" s="106"/>
      <c r="K19" s="264"/>
      <c r="L19" s="266"/>
    </row>
    <row r="20" spans="1:15" s="69" customFormat="1" ht="57.75" customHeight="1">
      <c r="A20" s="13" t="s">
        <v>138</v>
      </c>
      <c r="B20" s="13" t="s">
        <v>139</v>
      </c>
      <c r="C20" s="164">
        <v>44196</v>
      </c>
      <c r="D20" s="12" t="s">
        <v>140</v>
      </c>
      <c r="E20" s="13" t="s">
        <v>139</v>
      </c>
      <c r="F20" s="163">
        <v>1</v>
      </c>
      <c r="G20" s="13" t="s">
        <v>135</v>
      </c>
      <c r="H20" s="13" t="s">
        <v>135</v>
      </c>
      <c r="I20" s="13" t="s">
        <v>135</v>
      </c>
      <c r="J20" s="13"/>
      <c r="K20" s="165">
        <v>5200000</v>
      </c>
      <c r="L20" s="166" t="s">
        <v>174</v>
      </c>
      <c r="M20" s="77"/>
      <c r="N20" s="50"/>
      <c r="O20" s="50"/>
    </row>
    <row r="21" spans="1:15" ht="30.75" customHeight="1">
      <c r="A21" s="102"/>
      <c r="B21" s="102"/>
      <c r="C21" s="102"/>
      <c r="D21" s="103"/>
      <c r="E21" s="102"/>
      <c r="F21" s="104"/>
      <c r="G21" s="102"/>
      <c r="H21" s="102"/>
      <c r="I21" s="102"/>
      <c r="J21" s="102"/>
      <c r="K21" s="105"/>
      <c r="L21" s="105"/>
    </row>
    <row r="22" spans="1:15">
      <c r="A22" s="102"/>
      <c r="B22" s="102"/>
      <c r="C22" s="102"/>
      <c r="D22" s="103"/>
      <c r="E22" s="102"/>
      <c r="F22" s="104"/>
      <c r="G22" s="102"/>
      <c r="H22" s="102"/>
      <c r="I22" s="102"/>
      <c r="J22" s="102"/>
      <c r="K22" s="105"/>
      <c r="L22" s="105"/>
    </row>
    <row r="23" spans="1:15" s="48" customFormat="1" ht="17.25" customHeight="1">
      <c r="A23" s="250" t="s">
        <v>126</v>
      </c>
      <c r="B23" s="250"/>
      <c r="C23" s="252" t="s">
        <v>538</v>
      </c>
      <c r="D23" s="252"/>
      <c r="E23" s="252"/>
      <c r="F23" s="252"/>
      <c r="G23" s="252"/>
      <c r="H23" s="252"/>
      <c r="I23" s="252"/>
      <c r="J23" s="252"/>
      <c r="K23" s="252"/>
      <c r="L23" s="252"/>
      <c r="M23" s="75"/>
      <c r="N23" s="75"/>
      <c r="O23" s="75"/>
    </row>
    <row r="24" spans="1:15">
      <c r="A24" s="81"/>
      <c r="B24" s="81"/>
      <c r="C24" s="83"/>
      <c r="D24" s="84"/>
      <c r="E24" s="81"/>
      <c r="F24" s="88"/>
      <c r="G24" s="81"/>
      <c r="H24" s="81"/>
      <c r="I24" s="81"/>
      <c r="J24" s="81"/>
      <c r="K24" s="85"/>
      <c r="L24" s="81"/>
    </row>
    <row r="25" spans="1:15">
      <c r="A25" s="81"/>
      <c r="B25" s="81"/>
      <c r="C25" s="83"/>
      <c r="D25" s="84"/>
      <c r="E25" s="81"/>
      <c r="F25" s="88"/>
      <c r="G25" s="81"/>
      <c r="H25" s="81"/>
      <c r="I25" s="81"/>
      <c r="J25" s="81"/>
      <c r="K25" s="85"/>
      <c r="L25" s="81"/>
    </row>
    <row r="26" spans="1:15" s="48" customFormat="1" ht="17.25" customHeight="1">
      <c r="A26" s="250" t="s">
        <v>127</v>
      </c>
      <c r="B26" s="250"/>
      <c r="C26" s="252" t="s">
        <v>539</v>
      </c>
      <c r="D26" s="252"/>
      <c r="E26" s="252"/>
      <c r="F26" s="252"/>
      <c r="G26" s="252"/>
      <c r="H26" s="252"/>
      <c r="I26" s="252"/>
      <c r="J26" s="252"/>
      <c r="K26" s="252"/>
      <c r="L26" s="252"/>
      <c r="M26" s="75"/>
      <c r="N26" s="75"/>
      <c r="O26" s="75"/>
    </row>
    <row r="27" spans="1:15" s="48" customFormat="1" ht="25.5">
      <c r="A27" s="248" t="s">
        <v>0</v>
      </c>
      <c r="B27" s="192" t="s">
        <v>2</v>
      </c>
      <c r="C27" s="192" t="s">
        <v>3</v>
      </c>
      <c r="D27" s="29" t="s">
        <v>1</v>
      </c>
      <c r="E27" s="30" t="s">
        <v>2</v>
      </c>
      <c r="F27" s="86" t="s">
        <v>122</v>
      </c>
      <c r="G27" s="227" t="s">
        <v>117</v>
      </c>
      <c r="H27" s="228"/>
      <c r="I27" s="228"/>
      <c r="J27" s="228"/>
      <c r="K27" s="70" t="s">
        <v>17</v>
      </c>
      <c r="L27" s="211" t="s">
        <v>116</v>
      </c>
      <c r="M27" s="75"/>
      <c r="N27" s="75"/>
      <c r="O27" s="75"/>
    </row>
    <row r="28" spans="1:15" s="48" customFormat="1" ht="25.5">
      <c r="A28" s="249"/>
      <c r="B28" s="28" t="s">
        <v>9</v>
      </c>
      <c r="C28" s="191" t="s">
        <v>8</v>
      </c>
      <c r="D28" s="45" t="s">
        <v>6</v>
      </c>
      <c r="E28" s="31" t="s">
        <v>7</v>
      </c>
      <c r="F28" s="87"/>
      <c r="G28" s="31" t="s">
        <v>118</v>
      </c>
      <c r="H28" s="31" t="s">
        <v>119</v>
      </c>
      <c r="I28" s="31" t="s">
        <v>120</v>
      </c>
      <c r="J28" s="31" t="s">
        <v>121</v>
      </c>
      <c r="K28" s="71" t="s">
        <v>18</v>
      </c>
      <c r="L28" s="212"/>
      <c r="M28" s="75"/>
      <c r="N28" s="75"/>
      <c r="O28" s="75"/>
    </row>
    <row r="29" spans="1:15" ht="147.75" customHeight="1">
      <c r="A29" s="217" t="s">
        <v>388</v>
      </c>
      <c r="B29" s="217" t="s">
        <v>63</v>
      </c>
      <c r="C29" s="218">
        <v>44196</v>
      </c>
      <c r="D29" s="9" t="s">
        <v>389</v>
      </c>
      <c r="E29" s="11" t="s">
        <v>142</v>
      </c>
      <c r="F29" s="107">
        <v>0.3</v>
      </c>
      <c r="G29" s="11" t="s">
        <v>135</v>
      </c>
      <c r="H29" s="11" t="s">
        <v>135</v>
      </c>
      <c r="I29" s="11" t="s">
        <v>135</v>
      </c>
      <c r="J29" s="11" t="s">
        <v>135</v>
      </c>
      <c r="K29" s="256">
        <v>14000000</v>
      </c>
      <c r="L29" s="214" t="s">
        <v>173</v>
      </c>
    </row>
    <row r="30" spans="1:15" ht="38.25">
      <c r="A30" s="217"/>
      <c r="B30" s="217"/>
      <c r="C30" s="218"/>
      <c r="D30" s="108" t="s">
        <v>368</v>
      </c>
      <c r="E30" s="217" t="s">
        <v>142</v>
      </c>
      <c r="F30" s="107">
        <v>0.3</v>
      </c>
      <c r="G30" s="11"/>
      <c r="H30" s="11" t="s">
        <v>135</v>
      </c>
      <c r="I30" s="11"/>
      <c r="J30" s="11" t="s">
        <v>135</v>
      </c>
      <c r="K30" s="257"/>
      <c r="L30" s="215"/>
    </row>
    <row r="31" spans="1:15" ht="57.75" customHeight="1">
      <c r="A31" s="217"/>
      <c r="B31" s="217"/>
      <c r="C31" s="218"/>
      <c r="D31" s="9" t="s">
        <v>369</v>
      </c>
      <c r="E31" s="217"/>
      <c r="F31" s="107">
        <v>0.2</v>
      </c>
      <c r="G31" s="11" t="s">
        <v>135</v>
      </c>
      <c r="H31" s="11" t="s">
        <v>135</v>
      </c>
      <c r="I31" s="11" t="s">
        <v>135</v>
      </c>
      <c r="J31" s="11" t="s">
        <v>135</v>
      </c>
      <c r="K31" s="257"/>
      <c r="L31" s="215"/>
    </row>
    <row r="32" spans="1:15" ht="51">
      <c r="A32" s="217"/>
      <c r="B32" s="217"/>
      <c r="C32" s="218"/>
      <c r="D32" s="9" t="s">
        <v>390</v>
      </c>
      <c r="E32" s="217"/>
      <c r="F32" s="107">
        <v>0.1</v>
      </c>
      <c r="G32" s="11" t="s">
        <v>135</v>
      </c>
      <c r="H32" s="11"/>
      <c r="I32" s="11"/>
      <c r="J32" s="11"/>
      <c r="K32" s="257"/>
      <c r="L32" s="215"/>
    </row>
    <row r="33" spans="1:15" ht="63.75">
      <c r="A33" s="217"/>
      <c r="B33" s="217"/>
      <c r="C33" s="218"/>
      <c r="D33" s="168" t="s">
        <v>392</v>
      </c>
      <c r="E33" s="217"/>
      <c r="F33" s="107">
        <v>0.1</v>
      </c>
      <c r="G33" s="11"/>
      <c r="H33" s="106" t="s">
        <v>135</v>
      </c>
      <c r="I33" s="106"/>
      <c r="J33" s="156"/>
      <c r="K33" s="258"/>
      <c r="L33" s="216"/>
    </row>
    <row r="34" spans="1:15" ht="89.25">
      <c r="A34" s="215" t="s">
        <v>162</v>
      </c>
      <c r="B34" s="215" t="s">
        <v>166</v>
      </c>
      <c r="C34" s="245">
        <v>44196</v>
      </c>
      <c r="D34" s="9" t="s">
        <v>371</v>
      </c>
      <c r="E34" s="11" t="s">
        <v>142</v>
      </c>
      <c r="F34" s="107">
        <v>0.5</v>
      </c>
      <c r="G34" s="11"/>
      <c r="H34" s="11"/>
      <c r="I34" s="11" t="s">
        <v>135</v>
      </c>
      <c r="J34" s="11"/>
      <c r="K34" s="256">
        <v>6300000</v>
      </c>
      <c r="L34" s="214" t="s">
        <v>173</v>
      </c>
    </row>
    <row r="35" spans="1:15" ht="69" customHeight="1">
      <c r="A35" s="216"/>
      <c r="B35" s="216"/>
      <c r="C35" s="246"/>
      <c r="D35" s="9" t="s">
        <v>391</v>
      </c>
      <c r="E35" s="11" t="s">
        <v>393</v>
      </c>
      <c r="F35" s="107">
        <v>0.5</v>
      </c>
      <c r="G35" s="11"/>
      <c r="H35" s="11" t="s">
        <v>135</v>
      </c>
      <c r="I35" s="11"/>
      <c r="J35" s="11" t="s">
        <v>135</v>
      </c>
      <c r="K35" s="258"/>
      <c r="L35" s="216"/>
    </row>
    <row r="36" spans="1:15" ht="67.5" customHeight="1">
      <c r="A36" s="217" t="s">
        <v>163</v>
      </c>
      <c r="B36" s="214" t="s">
        <v>63</v>
      </c>
      <c r="C36" s="244">
        <v>44196</v>
      </c>
      <c r="D36" s="9" t="s">
        <v>367</v>
      </c>
      <c r="E36" s="217" t="s">
        <v>142</v>
      </c>
      <c r="F36" s="107">
        <v>0.15</v>
      </c>
      <c r="G36" s="11"/>
      <c r="H36" s="11" t="s">
        <v>135</v>
      </c>
      <c r="I36" s="11"/>
      <c r="J36" s="11"/>
      <c r="K36" s="256">
        <v>12000000</v>
      </c>
      <c r="L36" s="214" t="s">
        <v>173</v>
      </c>
    </row>
    <row r="37" spans="1:15" ht="77.25" customHeight="1">
      <c r="A37" s="217"/>
      <c r="B37" s="215"/>
      <c r="C37" s="245"/>
      <c r="D37" s="9" t="s">
        <v>394</v>
      </c>
      <c r="E37" s="217"/>
      <c r="F37" s="107">
        <v>0.1</v>
      </c>
      <c r="G37" s="11" t="s">
        <v>135</v>
      </c>
      <c r="H37" s="11"/>
      <c r="I37" s="11"/>
      <c r="J37" s="122"/>
      <c r="K37" s="257"/>
      <c r="L37" s="215"/>
    </row>
    <row r="38" spans="1:15" ht="102">
      <c r="A38" s="217"/>
      <c r="B38" s="215"/>
      <c r="C38" s="245"/>
      <c r="D38" s="9" t="s">
        <v>372</v>
      </c>
      <c r="E38" s="11" t="s">
        <v>142</v>
      </c>
      <c r="F38" s="116">
        <v>0.1</v>
      </c>
      <c r="G38" s="106"/>
      <c r="H38" s="106"/>
      <c r="I38" s="106"/>
      <c r="J38" s="106" t="s">
        <v>135</v>
      </c>
      <c r="K38" s="257"/>
      <c r="L38" s="215"/>
    </row>
    <row r="39" spans="1:15" ht="69.75" customHeight="1">
      <c r="A39" s="217"/>
      <c r="B39" s="215"/>
      <c r="C39" s="245"/>
      <c r="D39" s="9" t="s">
        <v>536</v>
      </c>
      <c r="E39" s="11" t="s">
        <v>142</v>
      </c>
      <c r="F39" s="109">
        <v>0.15</v>
      </c>
      <c r="G39" s="106"/>
      <c r="H39" s="106" t="s">
        <v>135</v>
      </c>
      <c r="I39" s="106"/>
      <c r="J39" s="106"/>
      <c r="K39" s="257"/>
      <c r="L39" s="215"/>
    </row>
    <row r="40" spans="1:15" ht="77.25" customHeight="1">
      <c r="A40" s="217"/>
      <c r="B40" s="215"/>
      <c r="C40" s="245"/>
      <c r="D40" s="17" t="s">
        <v>426</v>
      </c>
      <c r="E40" s="11" t="s">
        <v>142</v>
      </c>
      <c r="F40" s="109">
        <v>0.1</v>
      </c>
      <c r="G40" s="122"/>
      <c r="H40" s="123"/>
      <c r="I40" s="123"/>
      <c r="J40" s="106" t="s">
        <v>135</v>
      </c>
      <c r="K40" s="257"/>
      <c r="L40" s="215"/>
    </row>
    <row r="41" spans="1:15" ht="63.75" customHeight="1">
      <c r="A41" s="217"/>
      <c r="B41" s="215"/>
      <c r="C41" s="245"/>
      <c r="D41" s="9" t="s">
        <v>370</v>
      </c>
      <c r="E41" s="11" t="s">
        <v>142</v>
      </c>
      <c r="F41" s="107">
        <v>0.1</v>
      </c>
      <c r="G41" s="11"/>
      <c r="H41" s="106" t="s">
        <v>135</v>
      </c>
      <c r="I41" s="106"/>
      <c r="J41" s="106" t="s">
        <v>135</v>
      </c>
      <c r="K41" s="257"/>
      <c r="L41" s="215"/>
    </row>
    <row r="42" spans="1:15" ht="51.75" customHeight="1">
      <c r="A42" s="217"/>
      <c r="B42" s="216"/>
      <c r="C42" s="246"/>
      <c r="D42" s="9" t="s">
        <v>373</v>
      </c>
      <c r="E42" s="11" t="s">
        <v>142</v>
      </c>
      <c r="F42" s="109">
        <v>0.15</v>
      </c>
      <c r="G42" s="11"/>
      <c r="H42" s="106" t="s">
        <v>135</v>
      </c>
      <c r="I42" s="123"/>
      <c r="J42" s="106" t="s">
        <v>135</v>
      </c>
      <c r="K42" s="258"/>
      <c r="L42" s="215"/>
    </row>
    <row r="43" spans="1:15" ht="38.25">
      <c r="A43" s="217"/>
      <c r="B43" s="15" t="s">
        <v>167</v>
      </c>
      <c r="C43" s="117">
        <v>44196</v>
      </c>
      <c r="D43" s="10" t="s">
        <v>179</v>
      </c>
      <c r="E43" s="15" t="s">
        <v>139</v>
      </c>
      <c r="F43" s="118">
        <v>0.15</v>
      </c>
      <c r="G43" s="11" t="s">
        <v>135</v>
      </c>
      <c r="H43" s="11" t="s">
        <v>135</v>
      </c>
      <c r="I43" s="11" t="s">
        <v>135</v>
      </c>
      <c r="J43" s="11" t="s">
        <v>177</v>
      </c>
      <c r="K43" s="112">
        <v>5000000</v>
      </c>
      <c r="L43" s="216"/>
    </row>
    <row r="44" spans="1:15">
      <c r="A44" s="33"/>
      <c r="B44" s="119"/>
      <c r="C44" s="119"/>
      <c r="D44" s="120"/>
      <c r="E44" s="119"/>
      <c r="F44" s="121"/>
      <c r="G44" s="33"/>
      <c r="H44" s="33"/>
      <c r="I44" s="33"/>
      <c r="J44" s="33"/>
      <c r="K44" s="72"/>
      <c r="L44" s="72"/>
    </row>
    <row r="45" spans="1:15">
      <c r="A45" s="33"/>
      <c r="B45" s="35"/>
      <c r="C45" s="37"/>
      <c r="D45" s="36"/>
      <c r="E45" s="33"/>
      <c r="F45" s="89"/>
      <c r="G45" s="33"/>
      <c r="H45" s="33"/>
      <c r="I45" s="33"/>
      <c r="J45" s="33"/>
      <c r="K45" s="72"/>
      <c r="L45" s="72"/>
    </row>
    <row r="46" spans="1:15" ht="17.25" customHeight="1">
      <c r="A46" s="229" t="s">
        <v>128</v>
      </c>
      <c r="B46" s="230"/>
      <c r="C46" s="219" t="s">
        <v>540</v>
      </c>
      <c r="D46" s="220"/>
      <c r="E46" s="220"/>
      <c r="F46" s="220"/>
      <c r="G46" s="220"/>
      <c r="H46" s="220"/>
      <c r="I46" s="220"/>
      <c r="J46" s="220"/>
      <c r="K46" s="220"/>
      <c r="L46" s="220"/>
    </row>
    <row r="47" spans="1:15" s="48" customFormat="1" ht="25.5">
      <c r="A47" s="248" t="s">
        <v>0</v>
      </c>
      <c r="B47" s="192" t="s">
        <v>2</v>
      </c>
      <c r="C47" s="192" t="s">
        <v>3</v>
      </c>
      <c r="D47" s="29" t="s">
        <v>1</v>
      </c>
      <c r="E47" s="30" t="s">
        <v>2</v>
      </c>
      <c r="F47" s="86" t="s">
        <v>122</v>
      </c>
      <c r="G47" s="227" t="s">
        <v>117</v>
      </c>
      <c r="H47" s="228"/>
      <c r="I47" s="228"/>
      <c r="J47" s="228"/>
      <c r="K47" s="70" t="s">
        <v>17</v>
      </c>
      <c r="L47" s="211" t="s">
        <v>116</v>
      </c>
      <c r="M47" s="75"/>
      <c r="N47" s="75"/>
      <c r="O47" s="75"/>
    </row>
    <row r="48" spans="1:15" s="48" customFormat="1" ht="25.5">
      <c r="A48" s="249"/>
      <c r="B48" s="28" t="s">
        <v>9</v>
      </c>
      <c r="C48" s="191" t="s">
        <v>8</v>
      </c>
      <c r="D48" s="45" t="s">
        <v>6</v>
      </c>
      <c r="E48" s="31" t="s">
        <v>7</v>
      </c>
      <c r="F48" s="87"/>
      <c r="G48" s="31" t="s">
        <v>118</v>
      </c>
      <c r="H48" s="31" t="s">
        <v>119</v>
      </c>
      <c r="I48" s="31" t="s">
        <v>120</v>
      </c>
      <c r="J48" s="31" t="s">
        <v>121</v>
      </c>
      <c r="K48" s="71" t="s">
        <v>18</v>
      </c>
      <c r="L48" s="212"/>
      <c r="M48" s="75"/>
      <c r="N48" s="75"/>
      <c r="O48" s="75"/>
    </row>
    <row r="49" spans="1:13" ht="51" customHeight="1">
      <c r="A49" s="231" t="s">
        <v>153</v>
      </c>
      <c r="B49" s="224" t="s">
        <v>63</v>
      </c>
      <c r="C49" s="247">
        <v>44196</v>
      </c>
      <c r="D49" s="17" t="s">
        <v>395</v>
      </c>
      <c r="E49" s="38" t="s">
        <v>142</v>
      </c>
      <c r="F49" s="90">
        <v>0.2</v>
      </c>
      <c r="G49" s="38"/>
      <c r="H49" s="38"/>
      <c r="I49" s="38" t="s">
        <v>135</v>
      </c>
      <c r="J49" s="124"/>
      <c r="K49" s="221">
        <v>30000000</v>
      </c>
      <c r="L49" s="224" t="s">
        <v>173</v>
      </c>
      <c r="M49" s="78"/>
    </row>
    <row r="50" spans="1:13" ht="51" customHeight="1">
      <c r="A50" s="231"/>
      <c r="B50" s="226"/>
      <c r="C50" s="247"/>
      <c r="D50" s="17" t="s">
        <v>400</v>
      </c>
      <c r="E50" s="38" t="s">
        <v>142</v>
      </c>
      <c r="F50" s="90">
        <v>0.4</v>
      </c>
      <c r="G50" s="38"/>
      <c r="H50" s="38"/>
      <c r="I50" s="38"/>
      <c r="J50" s="124"/>
      <c r="K50" s="222"/>
      <c r="L50" s="225"/>
      <c r="M50" s="78"/>
    </row>
    <row r="51" spans="1:13" ht="63.75">
      <c r="A51" s="231"/>
      <c r="B51" s="38" t="s">
        <v>178</v>
      </c>
      <c r="C51" s="231"/>
      <c r="D51" s="10" t="s">
        <v>379</v>
      </c>
      <c r="E51" s="38" t="s">
        <v>178</v>
      </c>
      <c r="F51" s="90">
        <v>0.4</v>
      </c>
      <c r="G51" s="38"/>
      <c r="H51" s="124"/>
      <c r="I51" s="124"/>
      <c r="J51" s="38" t="s">
        <v>135</v>
      </c>
      <c r="K51" s="223"/>
      <c r="L51" s="226"/>
      <c r="M51" s="78"/>
    </row>
    <row r="52" spans="1:13" ht="38.25" customHeight="1">
      <c r="A52" s="224" t="s">
        <v>396</v>
      </c>
      <c r="B52" s="38" t="s">
        <v>142</v>
      </c>
      <c r="C52" s="269">
        <v>44196</v>
      </c>
      <c r="D52" s="10" t="s">
        <v>397</v>
      </c>
      <c r="E52" s="38" t="s">
        <v>142</v>
      </c>
      <c r="F52" s="90">
        <v>0.5</v>
      </c>
      <c r="G52" s="38"/>
      <c r="H52" s="38" t="s">
        <v>135</v>
      </c>
      <c r="I52" s="38" t="s">
        <v>135</v>
      </c>
      <c r="J52" s="38"/>
      <c r="K52" s="221">
        <v>10000000</v>
      </c>
      <c r="L52" s="224" t="s">
        <v>173</v>
      </c>
    </row>
    <row r="53" spans="1:13" ht="38.25">
      <c r="A53" s="225"/>
      <c r="B53" s="38" t="s">
        <v>155</v>
      </c>
      <c r="C53" s="270"/>
      <c r="D53" s="10" t="s">
        <v>377</v>
      </c>
      <c r="E53" s="38" t="s">
        <v>155</v>
      </c>
      <c r="F53" s="90">
        <v>0.5</v>
      </c>
      <c r="G53" s="38"/>
      <c r="H53" s="38" t="s">
        <v>135</v>
      </c>
      <c r="I53" s="38"/>
      <c r="J53" s="38" t="s">
        <v>135</v>
      </c>
      <c r="K53" s="222"/>
      <c r="L53" s="225"/>
    </row>
    <row r="54" spans="1:13" ht="51">
      <c r="A54" s="231" t="s">
        <v>156</v>
      </c>
      <c r="B54" s="231" t="s">
        <v>157</v>
      </c>
      <c r="C54" s="247" t="s">
        <v>378</v>
      </c>
      <c r="D54" s="10" t="s">
        <v>184</v>
      </c>
      <c r="E54" s="38" t="s">
        <v>157</v>
      </c>
      <c r="F54" s="90">
        <v>0.3</v>
      </c>
      <c r="G54" s="38" t="s">
        <v>135</v>
      </c>
      <c r="H54" s="38"/>
      <c r="I54" s="38"/>
      <c r="J54" s="38"/>
      <c r="K54" s="221">
        <v>12500000</v>
      </c>
      <c r="L54" s="275" t="s">
        <v>173</v>
      </c>
      <c r="M54" s="78"/>
    </row>
    <row r="55" spans="1:13" ht="38.25">
      <c r="A55" s="231"/>
      <c r="B55" s="231"/>
      <c r="C55" s="231"/>
      <c r="D55" s="10" t="s">
        <v>180</v>
      </c>
      <c r="E55" s="38" t="s">
        <v>157</v>
      </c>
      <c r="F55" s="90">
        <v>0.3</v>
      </c>
      <c r="G55" s="38"/>
      <c r="H55" s="38" t="s">
        <v>135</v>
      </c>
      <c r="I55" s="38"/>
      <c r="J55" s="38"/>
      <c r="K55" s="222"/>
      <c r="L55" s="276"/>
      <c r="M55" s="78"/>
    </row>
    <row r="56" spans="1:13" ht="38.25">
      <c r="A56" s="231"/>
      <c r="B56" s="231"/>
      <c r="C56" s="231"/>
      <c r="D56" s="10" t="s">
        <v>398</v>
      </c>
      <c r="E56" s="38" t="s">
        <v>157</v>
      </c>
      <c r="F56" s="90">
        <v>0.4</v>
      </c>
      <c r="G56" s="38"/>
      <c r="H56" s="38" t="s">
        <v>135</v>
      </c>
      <c r="I56" s="38" t="s">
        <v>135</v>
      </c>
      <c r="J56" s="38" t="s">
        <v>135</v>
      </c>
      <c r="K56" s="223"/>
      <c r="L56" s="277"/>
      <c r="M56" s="78"/>
    </row>
    <row r="57" spans="1:13" ht="77.25" customHeight="1">
      <c r="A57" s="231" t="s">
        <v>158</v>
      </c>
      <c r="B57" s="231" t="s">
        <v>427</v>
      </c>
      <c r="C57" s="247">
        <v>44196</v>
      </c>
      <c r="D57" s="17" t="s">
        <v>181</v>
      </c>
      <c r="E57" s="38" t="s">
        <v>159</v>
      </c>
      <c r="F57" s="90">
        <v>0.3</v>
      </c>
      <c r="G57" s="38" t="s">
        <v>135</v>
      </c>
      <c r="H57" s="38" t="s">
        <v>135</v>
      </c>
      <c r="I57" s="38" t="s">
        <v>135</v>
      </c>
      <c r="J57" s="38" t="s">
        <v>135</v>
      </c>
      <c r="K57" s="221">
        <v>10000000</v>
      </c>
      <c r="L57" s="224" t="s">
        <v>173</v>
      </c>
    </row>
    <row r="58" spans="1:13" ht="77.25" customHeight="1">
      <c r="A58" s="231"/>
      <c r="B58" s="231"/>
      <c r="C58" s="247"/>
      <c r="D58" s="17" t="s">
        <v>381</v>
      </c>
      <c r="E58" s="38" t="s">
        <v>428</v>
      </c>
      <c r="F58" s="90">
        <v>0.35</v>
      </c>
      <c r="G58" s="38"/>
      <c r="H58" s="38" t="s">
        <v>135</v>
      </c>
      <c r="I58" s="38"/>
      <c r="J58" s="38" t="s">
        <v>135</v>
      </c>
      <c r="K58" s="222"/>
      <c r="L58" s="225"/>
    </row>
    <row r="59" spans="1:13" ht="76.5">
      <c r="A59" s="231"/>
      <c r="B59" s="231"/>
      <c r="C59" s="247"/>
      <c r="D59" s="10" t="s">
        <v>399</v>
      </c>
      <c r="E59" s="38" t="s">
        <v>159</v>
      </c>
      <c r="F59" s="90">
        <v>0.35</v>
      </c>
      <c r="G59" s="38"/>
      <c r="H59" s="38"/>
      <c r="I59" s="38"/>
      <c r="J59" s="38" t="s">
        <v>135</v>
      </c>
      <c r="K59" s="223"/>
      <c r="L59" s="226"/>
    </row>
    <row r="60" spans="1:13" ht="57" customHeight="1">
      <c r="A60" s="231" t="s">
        <v>160</v>
      </c>
      <c r="B60" s="38" t="s">
        <v>161</v>
      </c>
      <c r="C60" s="269">
        <v>44196</v>
      </c>
      <c r="D60" s="10" t="s">
        <v>380</v>
      </c>
      <c r="E60" s="11" t="s">
        <v>154</v>
      </c>
      <c r="F60" s="90">
        <v>0.4</v>
      </c>
      <c r="G60" s="38"/>
      <c r="H60" s="124"/>
      <c r="I60" s="124"/>
      <c r="J60" s="38" t="s">
        <v>135</v>
      </c>
      <c r="K60" s="221">
        <v>8000000</v>
      </c>
      <c r="L60" s="224" t="s">
        <v>173</v>
      </c>
    </row>
    <row r="61" spans="1:13" ht="57.75" customHeight="1">
      <c r="A61" s="231"/>
      <c r="B61" s="38" t="s">
        <v>429</v>
      </c>
      <c r="C61" s="270"/>
      <c r="D61" s="10" t="s">
        <v>382</v>
      </c>
      <c r="E61" s="11" t="s">
        <v>428</v>
      </c>
      <c r="F61" s="90">
        <v>0.2</v>
      </c>
      <c r="G61" s="38"/>
      <c r="H61" s="38" t="s">
        <v>135</v>
      </c>
      <c r="I61" s="38"/>
      <c r="J61" s="38" t="s">
        <v>135</v>
      </c>
      <c r="K61" s="222"/>
      <c r="L61" s="225"/>
    </row>
    <row r="62" spans="1:13" ht="81" customHeight="1">
      <c r="A62" s="231"/>
      <c r="B62" s="38" t="s">
        <v>142</v>
      </c>
      <c r="C62" s="274"/>
      <c r="D62" s="17" t="s">
        <v>537</v>
      </c>
      <c r="E62" s="38" t="s">
        <v>142</v>
      </c>
      <c r="F62" s="90">
        <v>0.4</v>
      </c>
      <c r="G62" s="38" t="s">
        <v>135</v>
      </c>
      <c r="H62" s="38" t="s">
        <v>135</v>
      </c>
      <c r="I62" s="38" t="s">
        <v>135</v>
      </c>
      <c r="J62" s="38" t="s">
        <v>135</v>
      </c>
      <c r="K62" s="223"/>
      <c r="L62" s="226"/>
    </row>
    <row r="63" spans="1:13">
      <c r="A63" s="81"/>
      <c r="B63" s="81"/>
      <c r="C63" s="83"/>
      <c r="D63" s="84"/>
      <c r="E63" s="81"/>
      <c r="F63" s="88"/>
      <c r="G63" s="81"/>
      <c r="H63" s="81"/>
      <c r="I63" s="81"/>
      <c r="J63" s="81"/>
      <c r="K63" s="85"/>
      <c r="L63" s="85"/>
    </row>
    <row r="64" spans="1:13">
      <c r="A64" s="41"/>
      <c r="B64" s="42"/>
      <c r="C64" s="43"/>
      <c r="D64" s="44"/>
      <c r="E64" s="41"/>
      <c r="F64" s="91"/>
      <c r="G64" s="41"/>
      <c r="H64" s="41"/>
      <c r="I64" s="41"/>
      <c r="J64" s="41"/>
      <c r="K64" s="73"/>
      <c r="L64" s="73"/>
    </row>
    <row r="65" spans="1:15" ht="18" customHeight="1">
      <c r="A65" s="229" t="s">
        <v>129</v>
      </c>
      <c r="B65" s="230"/>
      <c r="C65" s="219" t="s">
        <v>169</v>
      </c>
      <c r="D65" s="220"/>
      <c r="E65" s="220"/>
      <c r="F65" s="220"/>
      <c r="G65" s="220"/>
      <c r="H65" s="220"/>
      <c r="I65" s="220"/>
      <c r="J65" s="220"/>
      <c r="K65" s="220"/>
      <c r="L65" s="220"/>
    </row>
    <row r="66" spans="1:15" s="48" customFormat="1" ht="25.5">
      <c r="A66" s="248" t="s">
        <v>0</v>
      </c>
      <c r="B66" s="192" t="s">
        <v>2</v>
      </c>
      <c r="C66" s="192" t="s">
        <v>3</v>
      </c>
      <c r="D66" s="29" t="s">
        <v>1</v>
      </c>
      <c r="E66" s="30" t="s">
        <v>2</v>
      </c>
      <c r="F66" s="86" t="s">
        <v>122</v>
      </c>
      <c r="G66" s="227" t="s">
        <v>117</v>
      </c>
      <c r="H66" s="228"/>
      <c r="I66" s="228"/>
      <c r="J66" s="228"/>
      <c r="K66" s="70" t="s">
        <v>17</v>
      </c>
      <c r="L66" s="211" t="s">
        <v>116</v>
      </c>
      <c r="M66" s="75"/>
      <c r="N66" s="75"/>
      <c r="O66" s="75"/>
    </row>
    <row r="67" spans="1:15" s="48" customFormat="1" ht="25.5">
      <c r="A67" s="249"/>
      <c r="B67" s="28" t="s">
        <v>9</v>
      </c>
      <c r="C67" s="191" t="s">
        <v>8</v>
      </c>
      <c r="D67" s="45" t="s">
        <v>6</v>
      </c>
      <c r="E67" s="31" t="s">
        <v>7</v>
      </c>
      <c r="F67" s="87"/>
      <c r="G67" s="31" t="s">
        <v>118</v>
      </c>
      <c r="H67" s="31" t="s">
        <v>119</v>
      </c>
      <c r="I67" s="31" t="s">
        <v>120</v>
      </c>
      <c r="J67" s="31" t="s">
        <v>121</v>
      </c>
      <c r="K67" s="71" t="s">
        <v>18</v>
      </c>
      <c r="L67" s="212"/>
      <c r="M67" s="75"/>
      <c r="N67" s="75"/>
      <c r="O67" s="75"/>
    </row>
    <row r="68" spans="1:15" ht="78" customHeight="1">
      <c r="A68" s="231" t="s">
        <v>143</v>
      </c>
      <c r="B68" s="231" t="s">
        <v>141</v>
      </c>
      <c r="C68" s="247">
        <v>44196</v>
      </c>
      <c r="D68" s="17" t="s">
        <v>375</v>
      </c>
      <c r="E68" s="15" t="s">
        <v>142</v>
      </c>
      <c r="F68" s="90">
        <v>0.4</v>
      </c>
      <c r="G68" s="38" t="s">
        <v>135</v>
      </c>
      <c r="H68" s="38" t="s">
        <v>135</v>
      </c>
      <c r="I68" s="38" t="s">
        <v>135</v>
      </c>
      <c r="J68" s="38" t="s">
        <v>135</v>
      </c>
      <c r="K68" s="221">
        <v>7000000</v>
      </c>
      <c r="L68" s="224" t="s">
        <v>173</v>
      </c>
      <c r="M68" s="78"/>
    </row>
    <row r="69" spans="1:15" ht="83.25" customHeight="1">
      <c r="A69" s="231"/>
      <c r="B69" s="231"/>
      <c r="C69" s="231"/>
      <c r="D69" s="17" t="s">
        <v>431</v>
      </c>
      <c r="E69" s="15" t="s">
        <v>142</v>
      </c>
      <c r="F69" s="90">
        <v>0.15</v>
      </c>
      <c r="G69" s="38" t="s">
        <v>135</v>
      </c>
      <c r="H69" s="38" t="s">
        <v>135</v>
      </c>
      <c r="I69" s="38" t="s">
        <v>135</v>
      </c>
      <c r="J69" s="38" t="s">
        <v>135</v>
      </c>
      <c r="K69" s="222"/>
      <c r="L69" s="225"/>
      <c r="M69" s="78"/>
    </row>
    <row r="70" spans="1:15" ht="38.25">
      <c r="A70" s="231"/>
      <c r="B70" s="231"/>
      <c r="C70" s="231"/>
      <c r="D70" s="17" t="s">
        <v>405</v>
      </c>
      <c r="E70" s="15" t="s">
        <v>63</v>
      </c>
      <c r="F70" s="90">
        <v>0.3</v>
      </c>
      <c r="G70" s="38"/>
      <c r="H70" s="38" t="s">
        <v>135</v>
      </c>
      <c r="I70" s="38"/>
      <c r="J70" s="38"/>
      <c r="K70" s="222"/>
      <c r="L70" s="225"/>
      <c r="M70" s="78"/>
    </row>
    <row r="71" spans="1:15" ht="67.5" customHeight="1">
      <c r="A71" s="231"/>
      <c r="B71" s="231"/>
      <c r="C71" s="231"/>
      <c r="D71" s="108" t="s">
        <v>366</v>
      </c>
      <c r="E71" s="15" t="s">
        <v>142</v>
      </c>
      <c r="F71" s="109">
        <v>0.15</v>
      </c>
      <c r="G71" s="38"/>
      <c r="H71" s="38" t="s">
        <v>135</v>
      </c>
      <c r="I71" s="38" t="s">
        <v>135</v>
      </c>
      <c r="J71" s="38" t="s">
        <v>135</v>
      </c>
      <c r="K71" s="222"/>
      <c r="L71" s="225"/>
      <c r="M71" s="78"/>
    </row>
    <row r="72" spans="1:15" ht="54" customHeight="1">
      <c r="A72" s="231" t="s">
        <v>144</v>
      </c>
      <c r="B72" s="231" t="s">
        <v>150</v>
      </c>
      <c r="C72" s="247">
        <v>44196</v>
      </c>
      <c r="D72" s="17" t="s">
        <v>146</v>
      </c>
      <c r="E72" s="38" t="s">
        <v>145</v>
      </c>
      <c r="F72" s="90">
        <v>0.3</v>
      </c>
      <c r="G72" s="38" t="s">
        <v>135</v>
      </c>
      <c r="H72" s="38" t="s">
        <v>135</v>
      </c>
      <c r="I72" s="38" t="s">
        <v>135</v>
      </c>
      <c r="J72" s="38" t="s">
        <v>135</v>
      </c>
      <c r="K72" s="221">
        <v>8000000</v>
      </c>
      <c r="L72" s="224" t="s">
        <v>173</v>
      </c>
    </row>
    <row r="73" spans="1:15" ht="60" customHeight="1">
      <c r="A73" s="231"/>
      <c r="B73" s="231"/>
      <c r="C73" s="247"/>
      <c r="D73" s="10" t="s">
        <v>374</v>
      </c>
      <c r="E73" s="38" t="s">
        <v>147</v>
      </c>
      <c r="F73" s="90">
        <v>0.2</v>
      </c>
      <c r="G73" s="38" t="s">
        <v>135</v>
      </c>
      <c r="H73" s="38" t="s">
        <v>135</v>
      </c>
      <c r="I73" s="38" t="s">
        <v>135</v>
      </c>
      <c r="J73" s="38" t="s">
        <v>135</v>
      </c>
      <c r="K73" s="222"/>
      <c r="L73" s="225"/>
    </row>
    <row r="74" spans="1:15" ht="48" customHeight="1">
      <c r="A74" s="231"/>
      <c r="B74" s="231"/>
      <c r="C74" s="247"/>
      <c r="D74" s="10" t="s">
        <v>182</v>
      </c>
      <c r="E74" s="15" t="s">
        <v>183</v>
      </c>
      <c r="F74" s="90">
        <v>0.3</v>
      </c>
      <c r="G74" s="38" t="s">
        <v>135</v>
      </c>
      <c r="H74" s="38" t="s">
        <v>135</v>
      </c>
      <c r="I74" s="38" t="s">
        <v>135</v>
      </c>
      <c r="J74" s="38" t="s">
        <v>135</v>
      </c>
      <c r="K74" s="222"/>
      <c r="L74" s="225"/>
    </row>
    <row r="75" spans="1:15" ht="48.75" customHeight="1">
      <c r="A75" s="231"/>
      <c r="B75" s="231"/>
      <c r="C75" s="247"/>
      <c r="D75" s="17" t="s">
        <v>149</v>
      </c>
      <c r="E75" s="38" t="s">
        <v>148</v>
      </c>
      <c r="F75" s="90">
        <v>0.2</v>
      </c>
      <c r="G75" s="124"/>
      <c r="H75" s="38"/>
      <c r="I75" s="38"/>
      <c r="J75" s="38" t="s">
        <v>135</v>
      </c>
      <c r="K75" s="222"/>
      <c r="L75" s="225"/>
    </row>
    <row r="76" spans="1:15" ht="72" customHeight="1">
      <c r="A76" s="160" t="s">
        <v>152</v>
      </c>
      <c r="B76" s="38" t="s">
        <v>151</v>
      </c>
      <c r="C76" s="189">
        <v>44196</v>
      </c>
      <c r="D76" s="17" t="s">
        <v>376</v>
      </c>
      <c r="E76" s="38" t="s">
        <v>142</v>
      </c>
      <c r="F76" s="90">
        <v>1</v>
      </c>
      <c r="G76" s="38"/>
      <c r="H76" s="38" t="s">
        <v>135</v>
      </c>
      <c r="I76" s="38"/>
      <c r="J76" s="38"/>
      <c r="K76" s="115">
        <v>2000000</v>
      </c>
      <c r="L76" s="38" t="s">
        <v>173</v>
      </c>
      <c r="M76" s="78"/>
    </row>
    <row r="77" spans="1:15">
      <c r="A77" s="33"/>
      <c r="B77" s="33"/>
      <c r="C77" s="33"/>
      <c r="K77" s="72"/>
      <c r="L77" s="72"/>
    </row>
    <row r="78" spans="1:15">
      <c r="A78" s="33"/>
      <c r="B78" s="33"/>
      <c r="C78" s="33"/>
      <c r="D78" s="167"/>
      <c r="E78" s="167"/>
      <c r="F78" s="167"/>
      <c r="G78" s="167"/>
      <c r="H78" s="167"/>
      <c r="I78" s="167"/>
      <c r="J78" s="167"/>
      <c r="K78" s="72"/>
      <c r="L78" s="72"/>
    </row>
    <row r="79" spans="1:15" ht="18" customHeight="1">
      <c r="A79" s="229" t="s">
        <v>130</v>
      </c>
      <c r="B79" s="230"/>
      <c r="C79" s="219" t="s">
        <v>171</v>
      </c>
      <c r="D79" s="271"/>
      <c r="E79" s="271"/>
      <c r="F79" s="271"/>
      <c r="G79" s="271"/>
      <c r="H79" s="271"/>
      <c r="I79" s="271"/>
      <c r="J79" s="271"/>
      <c r="K79" s="157"/>
      <c r="L79" s="157"/>
    </row>
    <row r="80" spans="1:15" s="48" customFormat="1" ht="25.5">
      <c r="A80" s="267" t="s">
        <v>0</v>
      </c>
      <c r="B80" s="190" t="s">
        <v>2</v>
      </c>
      <c r="C80" s="190" t="s">
        <v>3</v>
      </c>
      <c r="D80" s="94" t="s">
        <v>1</v>
      </c>
      <c r="E80" s="95" t="s">
        <v>2</v>
      </c>
      <c r="F80" s="96" t="s">
        <v>122</v>
      </c>
      <c r="G80" s="268" t="s">
        <v>117</v>
      </c>
      <c r="H80" s="268"/>
      <c r="I80" s="268"/>
      <c r="J80" s="268"/>
      <c r="K80" s="97" t="s">
        <v>17</v>
      </c>
      <c r="L80" s="97" t="s">
        <v>116</v>
      </c>
      <c r="M80" s="75"/>
      <c r="N80" s="75"/>
      <c r="O80" s="75"/>
    </row>
    <row r="81" spans="1:15" s="48" customFormat="1" ht="25.5">
      <c r="A81" s="267"/>
      <c r="B81" s="98" t="s">
        <v>9</v>
      </c>
      <c r="C81" s="190" t="s">
        <v>8</v>
      </c>
      <c r="D81" s="95" t="s">
        <v>6</v>
      </c>
      <c r="E81" s="94" t="s">
        <v>7</v>
      </c>
      <c r="F81" s="99"/>
      <c r="G81" s="94" t="s">
        <v>118</v>
      </c>
      <c r="H81" s="94" t="s">
        <v>119</v>
      </c>
      <c r="I81" s="110" t="s">
        <v>120</v>
      </c>
      <c r="J81" s="94" t="s">
        <v>121</v>
      </c>
      <c r="K81" s="97" t="s">
        <v>18</v>
      </c>
      <c r="L81" s="97"/>
      <c r="M81" s="75"/>
      <c r="N81" s="75"/>
      <c r="O81" s="75"/>
    </row>
    <row r="82" spans="1:15" s="48" customFormat="1" ht="86.25" customHeight="1">
      <c r="A82" s="214" t="s">
        <v>176</v>
      </c>
      <c r="B82" s="214" t="s">
        <v>63</v>
      </c>
      <c r="C82" s="244">
        <v>44196</v>
      </c>
      <c r="D82" s="169" t="s">
        <v>401</v>
      </c>
      <c r="E82" s="15" t="s">
        <v>164</v>
      </c>
      <c r="F82" s="118">
        <v>0.5</v>
      </c>
      <c r="G82" s="158"/>
      <c r="H82" s="15" t="s">
        <v>135</v>
      </c>
      <c r="I82" s="158" t="s">
        <v>135</v>
      </c>
      <c r="J82" s="158"/>
      <c r="K82" s="159"/>
      <c r="L82" s="272" t="s">
        <v>173</v>
      </c>
      <c r="M82" s="75"/>
      <c r="N82" s="75"/>
      <c r="O82" s="75"/>
    </row>
    <row r="83" spans="1:15" ht="81.75" customHeight="1">
      <c r="A83" s="216"/>
      <c r="B83" s="216"/>
      <c r="C83" s="246"/>
      <c r="D83" s="108" t="s">
        <v>168</v>
      </c>
      <c r="E83" s="11" t="s">
        <v>164</v>
      </c>
      <c r="F83" s="107">
        <v>0.5</v>
      </c>
      <c r="G83" s="11" t="s">
        <v>135</v>
      </c>
      <c r="H83" s="11"/>
      <c r="I83" s="11"/>
      <c r="J83" s="11"/>
      <c r="K83" s="112">
        <v>2000000</v>
      </c>
      <c r="L83" s="273"/>
    </row>
    <row r="84" spans="1:15" ht="111" customHeight="1">
      <c r="A84" s="217" t="s">
        <v>165</v>
      </c>
      <c r="B84" s="214" t="s">
        <v>63</v>
      </c>
      <c r="C84" s="111">
        <v>44196</v>
      </c>
      <c r="D84" s="9" t="s">
        <v>402</v>
      </c>
      <c r="E84" s="11" t="s">
        <v>164</v>
      </c>
      <c r="F84" s="107">
        <v>0.2</v>
      </c>
      <c r="G84" s="11" t="s">
        <v>135</v>
      </c>
      <c r="H84" s="11"/>
      <c r="I84" s="11"/>
      <c r="J84" s="11"/>
      <c r="K84" s="256">
        <v>9000000</v>
      </c>
      <c r="L84" s="272" t="s">
        <v>173</v>
      </c>
    </row>
    <row r="85" spans="1:15" ht="165" customHeight="1">
      <c r="A85" s="217"/>
      <c r="B85" s="215"/>
      <c r="C85" s="111">
        <v>44196</v>
      </c>
      <c r="D85" s="9" t="s">
        <v>403</v>
      </c>
      <c r="E85" s="11" t="s">
        <v>164</v>
      </c>
      <c r="F85" s="107">
        <v>0.2</v>
      </c>
      <c r="G85" s="11" t="s">
        <v>135</v>
      </c>
      <c r="H85" s="11" t="s">
        <v>135</v>
      </c>
      <c r="I85" s="11" t="s">
        <v>135</v>
      </c>
      <c r="J85" s="11" t="s">
        <v>135</v>
      </c>
      <c r="K85" s="257"/>
      <c r="L85" s="278"/>
    </row>
    <row r="86" spans="1:15" ht="51">
      <c r="A86" s="217"/>
      <c r="B86" s="215"/>
      <c r="C86" s="111">
        <v>44196</v>
      </c>
      <c r="D86" s="10" t="s">
        <v>185</v>
      </c>
      <c r="E86" s="15" t="s">
        <v>142</v>
      </c>
      <c r="F86" s="90">
        <v>0.2</v>
      </c>
      <c r="G86" s="38" t="s">
        <v>135</v>
      </c>
      <c r="H86" s="38" t="s">
        <v>135</v>
      </c>
      <c r="I86" s="38" t="s">
        <v>135</v>
      </c>
      <c r="J86" s="38" t="s">
        <v>135</v>
      </c>
      <c r="K86" s="257"/>
      <c r="L86" s="278"/>
    </row>
    <row r="87" spans="1:15" ht="83.25" customHeight="1">
      <c r="A87" s="217"/>
      <c r="B87" s="215"/>
      <c r="C87" s="111">
        <v>44196</v>
      </c>
      <c r="D87" s="9" t="s">
        <v>186</v>
      </c>
      <c r="E87" s="11" t="s">
        <v>164</v>
      </c>
      <c r="F87" s="107">
        <v>0.2</v>
      </c>
      <c r="G87" s="11" t="s">
        <v>135</v>
      </c>
      <c r="H87" s="11" t="s">
        <v>135</v>
      </c>
      <c r="I87" s="11" t="s">
        <v>135</v>
      </c>
      <c r="J87" s="11" t="s">
        <v>135</v>
      </c>
      <c r="K87" s="257"/>
      <c r="L87" s="278"/>
    </row>
    <row r="88" spans="1:15" ht="87" customHeight="1">
      <c r="A88" s="217"/>
      <c r="B88" s="216"/>
      <c r="C88" s="111">
        <v>44196</v>
      </c>
      <c r="D88" s="9" t="s">
        <v>404</v>
      </c>
      <c r="E88" s="11" t="s">
        <v>63</v>
      </c>
      <c r="F88" s="107">
        <v>0.2</v>
      </c>
      <c r="G88" s="11"/>
      <c r="H88" s="11"/>
      <c r="I88" s="11"/>
      <c r="J88" s="11" t="s">
        <v>135</v>
      </c>
      <c r="K88" s="258"/>
      <c r="L88" s="273"/>
    </row>
    <row r="89" spans="1:15">
      <c r="A89" s="33"/>
      <c r="B89" s="33"/>
      <c r="C89" s="33"/>
      <c r="D89" s="32"/>
      <c r="E89" s="33"/>
      <c r="F89" s="89"/>
      <c r="G89" s="33"/>
      <c r="H89" s="33"/>
      <c r="I89" s="33"/>
      <c r="J89" s="33"/>
      <c r="K89" s="72"/>
      <c r="L89" s="72"/>
    </row>
    <row r="90" spans="1:15">
      <c r="A90" s="33"/>
      <c r="B90" s="33"/>
      <c r="C90" s="33"/>
      <c r="D90" s="32"/>
      <c r="E90" s="33"/>
      <c r="F90" s="89"/>
      <c r="G90" s="33"/>
      <c r="H90" s="33"/>
      <c r="I90" s="33"/>
      <c r="J90" s="33"/>
      <c r="K90" s="72"/>
      <c r="L90" s="72"/>
    </row>
  </sheetData>
  <autoFilter ref="A12:L78"/>
  <mergeCells count="106">
    <mergeCell ref="B84:B88"/>
    <mergeCell ref="K84:K88"/>
    <mergeCell ref="A84:A88"/>
    <mergeCell ref="L84:L88"/>
    <mergeCell ref="K72:K75"/>
    <mergeCell ref="L72:L75"/>
    <mergeCell ref="K68:K71"/>
    <mergeCell ref="L68:L71"/>
    <mergeCell ref="C79:J79"/>
    <mergeCell ref="L82:L83"/>
    <mergeCell ref="C60:C62"/>
    <mergeCell ref="A60:A62"/>
    <mergeCell ref="L27:L28"/>
    <mergeCell ref="K54:K56"/>
    <mergeCell ref="L54:L56"/>
    <mergeCell ref="K57:K59"/>
    <mergeCell ref="L57:L59"/>
    <mergeCell ref="K29:K33"/>
    <mergeCell ref="L29:L33"/>
    <mergeCell ref="K34:K35"/>
    <mergeCell ref="L34:L35"/>
    <mergeCell ref="A82:A83"/>
    <mergeCell ref="B82:B83"/>
    <mergeCell ref="C82:C83"/>
    <mergeCell ref="A80:A81"/>
    <mergeCell ref="G80:J80"/>
    <mergeCell ref="B57:B59"/>
    <mergeCell ref="A49:A51"/>
    <mergeCell ref="A52:A53"/>
    <mergeCell ref="C57:C59"/>
    <mergeCell ref="C52:C53"/>
    <mergeCell ref="A68:A71"/>
    <mergeCell ref="B68:B71"/>
    <mergeCell ref="C68:C71"/>
    <mergeCell ref="K60:K62"/>
    <mergeCell ref="A57:A59"/>
    <mergeCell ref="A66:A67"/>
    <mergeCell ref="A79:B79"/>
    <mergeCell ref="C10:L10"/>
    <mergeCell ref="C26:L26"/>
    <mergeCell ref="C23:L23"/>
    <mergeCell ref="G11:J11"/>
    <mergeCell ref="L13:L17"/>
    <mergeCell ref="K36:K42"/>
    <mergeCell ref="C13:C17"/>
    <mergeCell ref="B13:B17"/>
    <mergeCell ref="K13:K17"/>
    <mergeCell ref="K18:K19"/>
    <mergeCell ref="A27:A28"/>
    <mergeCell ref="K52:K53"/>
    <mergeCell ref="A47:A48"/>
    <mergeCell ref="A46:B46"/>
    <mergeCell ref="B34:B35"/>
    <mergeCell ref="A72:A75"/>
    <mergeCell ref="B72:B75"/>
    <mergeCell ref="C72:C75"/>
    <mergeCell ref="L18:L19"/>
    <mergeCell ref="L60:L62"/>
    <mergeCell ref="A18:A19"/>
    <mergeCell ref="B18:B19"/>
    <mergeCell ref="C18:C19"/>
    <mergeCell ref="C9:L9"/>
    <mergeCell ref="A54:A56"/>
    <mergeCell ref="A9:B9"/>
    <mergeCell ref="C6:L6"/>
    <mergeCell ref="A7:B7"/>
    <mergeCell ref="A8:L8"/>
    <mergeCell ref="A13:A17"/>
    <mergeCell ref="L47:L48"/>
    <mergeCell ref="L36:L43"/>
    <mergeCell ref="C36:C42"/>
    <mergeCell ref="C34:C35"/>
    <mergeCell ref="A10:B10"/>
    <mergeCell ref="C54:C56"/>
    <mergeCell ref="C49:C51"/>
    <mergeCell ref="G47:J47"/>
    <mergeCell ref="A11:A12"/>
    <mergeCell ref="A23:B23"/>
    <mergeCell ref="G27:J27"/>
    <mergeCell ref="A29:A33"/>
    <mergeCell ref="A26:B26"/>
    <mergeCell ref="A6:B6"/>
    <mergeCell ref="K1:L2"/>
    <mergeCell ref="F11:F12"/>
    <mergeCell ref="B1:J5"/>
    <mergeCell ref="K3:L3"/>
    <mergeCell ref="L11:L12"/>
    <mergeCell ref="C7:L7"/>
    <mergeCell ref="B36:B42"/>
    <mergeCell ref="L66:L67"/>
    <mergeCell ref="E36:E37"/>
    <mergeCell ref="C29:C33"/>
    <mergeCell ref="C46:L46"/>
    <mergeCell ref="K49:K51"/>
    <mergeCell ref="L49:L51"/>
    <mergeCell ref="L52:L53"/>
    <mergeCell ref="C65:L65"/>
    <mergeCell ref="G66:J66"/>
    <mergeCell ref="B49:B50"/>
    <mergeCell ref="E30:E33"/>
    <mergeCell ref="B29:B33"/>
    <mergeCell ref="A65:B65"/>
    <mergeCell ref="B54:B56"/>
    <mergeCell ref="A36:A43"/>
    <mergeCell ref="A34:A35"/>
    <mergeCell ref="A1:A4"/>
  </mergeCells>
  <pageMargins left="0" right="0" top="0" bottom="0" header="0" footer="0"/>
  <pageSetup paperSize="5" scale="90"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64"/>
  <sheetViews>
    <sheetView zoomScale="80" zoomScaleNormal="80" workbookViewId="0">
      <pane ySplit="9" topLeftCell="A10" activePane="bottomLeft" state="frozen"/>
      <selection activeCell="G13" sqref="G13:G18"/>
      <selection pane="bottomLeft" activeCell="G13" sqref="G13:G18"/>
    </sheetView>
  </sheetViews>
  <sheetFormatPr baseColWidth="10" defaultRowHeight="12.75"/>
  <cols>
    <col min="1" max="1" width="18.5703125" style="7" customWidth="1"/>
    <col min="2" max="2" width="16.85546875" style="7" customWidth="1"/>
    <col min="3" max="3" width="12.85546875" style="7" customWidth="1"/>
    <col min="4" max="4" width="24.5703125" style="7" customWidth="1"/>
    <col min="5" max="5" width="28.5703125" style="7" customWidth="1"/>
    <col min="6" max="6" width="16.28515625" style="7" customWidth="1"/>
    <col min="7" max="8" width="16.7109375" style="7" customWidth="1"/>
    <col min="9" max="9" width="15.140625" style="7" customWidth="1"/>
    <col min="10" max="16384" width="11.42578125" style="7"/>
  </cols>
  <sheetData>
    <row r="1" spans="1:9" s="1" customFormat="1" ht="15.75" customHeight="1">
      <c r="A1" s="291"/>
      <c r="B1" s="293" t="s">
        <v>20</v>
      </c>
      <c r="C1" s="294"/>
      <c r="D1" s="294"/>
      <c r="E1" s="294"/>
      <c r="F1" s="294"/>
      <c r="G1" s="295"/>
      <c r="H1" s="302" t="s">
        <v>21</v>
      </c>
      <c r="I1" s="303"/>
    </row>
    <row r="2" spans="1:9" s="1" customFormat="1" ht="13.5" customHeight="1">
      <c r="A2" s="292"/>
      <c r="B2" s="296"/>
      <c r="C2" s="297"/>
      <c r="D2" s="297"/>
      <c r="E2" s="297"/>
      <c r="F2" s="297"/>
      <c r="G2" s="298"/>
      <c r="H2" s="304"/>
      <c r="I2" s="305"/>
    </row>
    <row r="3" spans="1:9" s="1" customFormat="1" ht="16.5" customHeight="1">
      <c r="A3" s="292"/>
      <c r="B3" s="296"/>
      <c r="C3" s="297"/>
      <c r="D3" s="297"/>
      <c r="E3" s="297"/>
      <c r="F3" s="297"/>
      <c r="G3" s="298"/>
      <c r="H3" s="304" t="s">
        <v>22</v>
      </c>
      <c r="I3" s="305"/>
    </row>
    <row r="4" spans="1:9" s="1" customFormat="1" ht="13.5" customHeight="1">
      <c r="A4" s="292"/>
      <c r="B4" s="296"/>
      <c r="C4" s="297"/>
      <c r="D4" s="297"/>
      <c r="E4" s="297"/>
      <c r="F4" s="297"/>
      <c r="G4" s="298"/>
      <c r="H4" s="2" t="s">
        <v>11</v>
      </c>
      <c r="I4" s="3" t="s">
        <v>12</v>
      </c>
    </row>
    <row r="5" spans="1:9" s="1" customFormat="1" ht="24" customHeight="1" thickBot="1">
      <c r="A5" s="4" t="s">
        <v>13</v>
      </c>
      <c r="B5" s="299"/>
      <c r="C5" s="300"/>
      <c r="D5" s="300"/>
      <c r="E5" s="300"/>
      <c r="F5" s="300"/>
      <c r="G5" s="301"/>
      <c r="H5" s="5">
        <v>2</v>
      </c>
      <c r="I5" s="6" t="s">
        <v>14</v>
      </c>
    </row>
    <row r="6" spans="1:9" s="1" customFormat="1" ht="15" customHeight="1">
      <c r="A6" s="306" t="s">
        <v>4</v>
      </c>
      <c r="B6" s="306"/>
      <c r="C6" s="238"/>
      <c r="D6" s="238"/>
      <c r="E6" s="238"/>
      <c r="F6" s="238"/>
      <c r="G6" s="238"/>
      <c r="H6" s="238"/>
      <c r="I6" s="238"/>
    </row>
    <row r="7" spans="1:9" s="1" customFormat="1">
      <c r="A7" s="312" t="s">
        <v>23</v>
      </c>
      <c r="B7" s="312"/>
      <c r="C7" s="313" t="s">
        <v>24</v>
      </c>
      <c r="D7" s="314"/>
      <c r="E7" s="307" t="s">
        <v>25</v>
      </c>
      <c r="F7" s="307"/>
      <c r="G7" s="307"/>
      <c r="H7" s="307"/>
      <c r="I7" s="307"/>
    </row>
    <row r="8" spans="1:9" ht="25.5" customHeight="1">
      <c r="A8" s="308" t="s">
        <v>16</v>
      </c>
      <c r="B8" s="309"/>
      <c r="C8" s="310"/>
      <c r="D8" s="311"/>
      <c r="E8" s="311"/>
      <c r="F8" s="311"/>
      <c r="G8" s="311"/>
      <c r="H8" s="311"/>
      <c r="I8" s="311"/>
    </row>
    <row r="9" spans="1:9" ht="12.75" customHeight="1"/>
    <row r="10" spans="1:9" ht="26.25" customHeight="1">
      <c r="A10" s="284" t="s">
        <v>29</v>
      </c>
      <c r="B10" s="284"/>
      <c r="C10" s="252" t="s">
        <v>30</v>
      </c>
      <c r="D10" s="252"/>
      <c r="E10" s="252"/>
      <c r="F10" s="252"/>
      <c r="G10" s="252"/>
      <c r="H10" s="252"/>
      <c r="I10" s="252"/>
    </row>
    <row r="11" spans="1:9" ht="25.5">
      <c r="A11" s="315" t="s">
        <v>0</v>
      </c>
      <c r="B11" s="21" t="s">
        <v>2</v>
      </c>
      <c r="C11" s="21" t="s">
        <v>3</v>
      </c>
      <c r="D11" s="22" t="s">
        <v>1</v>
      </c>
      <c r="E11" s="22" t="s">
        <v>109</v>
      </c>
      <c r="F11" s="23" t="s">
        <v>10</v>
      </c>
      <c r="G11" s="24" t="s">
        <v>110</v>
      </c>
      <c r="H11" s="23" t="s">
        <v>10</v>
      </c>
      <c r="I11" s="24" t="s">
        <v>110</v>
      </c>
    </row>
    <row r="12" spans="1:9" ht="25.5">
      <c r="A12" s="316"/>
      <c r="B12" s="25" t="s">
        <v>9</v>
      </c>
      <c r="C12" s="20" t="s">
        <v>8</v>
      </c>
      <c r="D12" s="26" t="s">
        <v>6</v>
      </c>
      <c r="E12" s="26" t="s">
        <v>111</v>
      </c>
      <c r="F12" s="27" t="s">
        <v>112</v>
      </c>
      <c r="G12" s="27" t="s">
        <v>112</v>
      </c>
      <c r="H12" s="27" t="s">
        <v>19</v>
      </c>
      <c r="I12" s="27" t="s">
        <v>19</v>
      </c>
    </row>
    <row r="13" spans="1:9" ht="38.25">
      <c r="A13" s="214" t="s">
        <v>35</v>
      </c>
      <c r="B13" s="285" t="s">
        <v>63</v>
      </c>
      <c r="C13" s="283">
        <v>41639</v>
      </c>
      <c r="D13" s="16" t="s">
        <v>64</v>
      </c>
      <c r="E13" s="19"/>
      <c r="F13" s="214" t="s">
        <v>34</v>
      </c>
      <c r="G13" s="285"/>
      <c r="H13" s="285" t="s">
        <v>66</v>
      </c>
      <c r="I13" s="214"/>
    </row>
    <row r="14" spans="1:9" ht="38.25">
      <c r="A14" s="215"/>
      <c r="B14" s="279"/>
      <c r="C14" s="279"/>
      <c r="D14" s="10" t="s">
        <v>40</v>
      </c>
      <c r="E14" s="19"/>
      <c r="F14" s="215"/>
      <c r="G14" s="279"/>
      <c r="H14" s="279"/>
      <c r="I14" s="215"/>
    </row>
    <row r="15" spans="1:9" ht="27.75" customHeight="1">
      <c r="A15" s="215"/>
      <c r="B15" s="279"/>
      <c r="C15" s="279"/>
      <c r="D15" s="10" t="s">
        <v>41</v>
      </c>
      <c r="E15" s="19"/>
      <c r="F15" s="215"/>
      <c r="G15" s="279"/>
      <c r="H15" s="279"/>
      <c r="I15" s="215"/>
    </row>
    <row r="16" spans="1:9" ht="38.25">
      <c r="A16" s="215"/>
      <c r="B16" s="279"/>
      <c r="C16" s="279"/>
      <c r="D16" s="10" t="s">
        <v>42</v>
      </c>
      <c r="E16" s="19"/>
      <c r="F16" s="215"/>
      <c r="G16" s="279"/>
      <c r="H16" s="279"/>
      <c r="I16" s="215"/>
    </row>
    <row r="17" spans="1:9" ht="51">
      <c r="A17" s="279"/>
      <c r="B17" s="279"/>
      <c r="C17" s="279"/>
      <c r="D17" s="10" t="s">
        <v>44</v>
      </c>
      <c r="E17" s="19"/>
      <c r="F17" s="279"/>
      <c r="G17" s="279"/>
      <c r="H17" s="279"/>
      <c r="I17" s="279"/>
    </row>
    <row r="18" spans="1:9" ht="25.5" customHeight="1">
      <c r="A18" s="280"/>
      <c r="B18" s="280"/>
      <c r="C18" s="280"/>
      <c r="D18" s="10" t="s">
        <v>43</v>
      </c>
      <c r="E18" s="19"/>
      <c r="F18" s="280"/>
      <c r="G18" s="280"/>
      <c r="H18" s="280"/>
      <c r="I18" s="280"/>
    </row>
    <row r="19" spans="1:9" ht="25.5">
      <c r="A19" s="214" t="s">
        <v>68</v>
      </c>
      <c r="B19" s="285" t="s">
        <v>63</v>
      </c>
      <c r="C19" s="283">
        <v>41639</v>
      </c>
      <c r="D19" s="18" t="s">
        <v>38</v>
      </c>
      <c r="E19" s="19"/>
      <c r="F19" s="214" t="s">
        <v>34</v>
      </c>
      <c r="G19" s="285"/>
      <c r="H19" s="285" t="s">
        <v>45</v>
      </c>
      <c r="I19" s="214"/>
    </row>
    <row r="20" spans="1:9" ht="25.5" customHeight="1">
      <c r="A20" s="279"/>
      <c r="B20" s="279"/>
      <c r="C20" s="279"/>
      <c r="D20" s="9" t="s">
        <v>37</v>
      </c>
      <c r="E20" s="19"/>
      <c r="F20" s="279"/>
      <c r="G20" s="279"/>
      <c r="H20" s="279"/>
      <c r="I20" s="279"/>
    </row>
    <row r="21" spans="1:9" ht="38.25">
      <c r="A21" s="279"/>
      <c r="B21" s="279"/>
      <c r="C21" s="279"/>
      <c r="D21" s="10" t="s">
        <v>39</v>
      </c>
      <c r="E21" s="19"/>
      <c r="F21" s="279"/>
      <c r="G21" s="279"/>
      <c r="H21" s="279"/>
      <c r="I21" s="279"/>
    </row>
    <row r="22" spans="1:9" ht="51">
      <c r="A22" s="280"/>
      <c r="B22" s="280"/>
      <c r="C22" s="280"/>
      <c r="D22" s="9" t="s">
        <v>36</v>
      </c>
      <c r="E22" s="19"/>
      <c r="F22" s="280"/>
      <c r="G22" s="280"/>
      <c r="H22" s="280"/>
      <c r="I22" s="280"/>
    </row>
    <row r="24" spans="1:9">
      <c r="A24" s="284" t="s">
        <v>29</v>
      </c>
      <c r="B24" s="284"/>
      <c r="C24" s="252" t="s">
        <v>31</v>
      </c>
      <c r="D24" s="252"/>
      <c r="E24" s="252"/>
      <c r="F24" s="252"/>
      <c r="G24" s="252"/>
      <c r="H24" s="252"/>
      <c r="I24" s="252"/>
    </row>
    <row r="25" spans="1:9" ht="38.25">
      <c r="A25" s="214" t="s">
        <v>69</v>
      </c>
      <c r="B25" s="214" t="s">
        <v>75</v>
      </c>
      <c r="C25" s="283">
        <v>41639</v>
      </c>
      <c r="D25" s="9" t="s">
        <v>106</v>
      </c>
      <c r="E25" s="11"/>
      <c r="F25" s="214" t="s">
        <v>34</v>
      </c>
      <c r="G25" s="214"/>
      <c r="H25" s="214" t="s">
        <v>74</v>
      </c>
      <c r="I25" s="214"/>
    </row>
    <row r="26" spans="1:9" ht="38.25">
      <c r="A26" s="215"/>
      <c r="B26" s="215"/>
      <c r="C26" s="286"/>
      <c r="D26" s="9" t="s">
        <v>104</v>
      </c>
      <c r="E26" s="11"/>
      <c r="F26" s="215"/>
      <c r="G26" s="215"/>
      <c r="H26" s="215"/>
      <c r="I26" s="215"/>
    </row>
    <row r="27" spans="1:9" ht="25.5">
      <c r="A27" s="279"/>
      <c r="B27" s="279"/>
      <c r="C27" s="279"/>
      <c r="D27" s="9" t="s">
        <v>70</v>
      </c>
      <c r="E27" s="11"/>
      <c r="F27" s="215"/>
      <c r="G27" s="279"/>
      <c r="H27" s="279"/>
      <c r="I27" s="215"/>
    </row>
    <row r="28" spans="1:9" ht="51">
      <c r="A28" s="279"/>
      <c r="B28" s="279"/>
      <c r="C28" s="279"/>
      <c r="D28" s="9" t="s">
        <v>71</v>
      </c>
      <c r="E28" s="11"/>
      <c r="F28" s="215"/>
      <c r="G28" s="279"/>
      <c r="H28" s="279"/>
      <c r="I28" s="215"/>
    </row>
    <row r="29" spans="1:9" ht="25.5">
      <c r="A29" s="279"/>
      <c r="B29" s="279"/>
      <c r="C29" s="279"/>
      <c r="D29" s="9" t="s">
        <v>72</v>
      </c>
      <c r="E29" s="11"/>
      <c r="F29" s="279"/>
      <c r="G29" s="279"/>
      <c r="H29" s="279"/>
      <c r="I29" s="279"/>
    </row>
    <row r="30" spans="1:9" ht="114.75">
      <c r="A30" s="214" t="s">
        <v>76</v>
      </c>
      <c r="B30" s="214" t="s">
        <v>75</v>
      </c>
      <c r="C30" s="283">
        <v>41639</v>
      </c>
      <c r="D30" s="10" t="s">
        <v>77</v>
      </c>
      <c r="E30" s="15"/>
      <c r="F30" s="214" t="s">
        <v>34</v>
      </c>
      <c r="G30" s="214"/>
      <c r="H30" s="214" t="s">
        <v>82</v>
      </c>
      <c r="I30" s="214"/>
    </row>
    <row r="31" spans="1:9" ht="38.25">
      <c r="A31" s="279"/>
      <c r="B31" s="279"/>
      <c r="C31" s="279"/>
      <c r="D31" s="10" t="s">
        <v>81</v>
      </c>
      <c r="E31" s="15"/>
      <c r="F31" s="215"/>
      <c r="G31" s="279"/>
      <c r="H31" s="279"/>
      <c r="I31" s="215"/>
    </row>
    <row r="32" spans="1:9" ht="76.5">
      <c r="A32" s="279"/>
      <c r="B32" s="279"/>
      <c r="C32" s="279"/>
      <c r="D32" s="10" t="s">
        <v>78</v>
      </c>
      <c r="E32" s="15"/>
      <c r="F32" s="215"/>
      <c r="G32" s="279"/>
      <c r="H32" s="279"/>
      <c r="I32" s="215"/>
    </row>
    <row r="33" spans="1:9" ht="63.75">
      <c r="A33" s="279"/>
      <c r="B33" s="279"/>
      <c r="C33" s="279"/>
      <c r="D33" s="10" t="s">
        <v>79</v>
      </c>
      <c r="E33" s="15"/>
      <c r="F33" s="215"/>
      <c r="G33" s="279"/>
      <c r="H33" s="279"/>
      <c r="I33" s="215"/>
    </row>
    <row r="34" spans="1:9" ht="89.25">
      <c r="A34" s="279"/>
      <c r="B34" s="279"/>
      <c r="C34" s="279"/>
      <c r="D34" s="17" t="s">
        <v>80</v>
      </c>
      <c r="E34" s="15"/>
      <c r="F34" s="215"/>
      <c r="G34" s="279"/>
      <c r="H34" s="279"/>
      <c r="I34" s="215"/>
    </row>
    <row r="35" spans="1:9" ht="63.75" customHeight="1">
      <c r="A35" s="279"/>
      <c r="B35" s="279"/>
      <c r="C35" s="279"/>
      <c r="D35" s="9" t="s">
        <v>105</v>
      </c>
      <c r="E35" s="15"/>
      <c r="F35" s="215"/>
      <c r="G35" s="279"/>
      <c r="H35" s="279"/>
      <c r="I35" s="215"/>
    </row>
    <row r="36" spans="1:9" ht="38.25">
      <c r="A36" s="285" t="s">
        <v>67</v>
      </c>
      <c r="B36" s="285" t="s">
        <v>73</v>
      </c>
      <c r="C36" s="283">
        <v>41639</v>
      </c>
      <c r="D36" s="9" t="s">
        <v>85</v>
      </c>
      <c r="E36" s="11"/>
      <c r="F36" s="214" t="s">
        <v>34</v>
      </c>
      <c r="G36" s="214"/>
      <c r="H36" s="214" t="s">
        <v>107</v>
      </c>
      <c r="I36" s="214"/>
    </row>
    <row r="37" spans="1:9">
      <c r="A37" s="279"/>
      <c r="B37" s="279"/>
      <c r="C37" s="279"/>
      <c r="D37" s="9" t="s">
        <v>83</v>
      </c>
      <c r="E37" s="11"/>
      <c r="F37" s="279"/>
      <c r="G37" s="279"/>
      <c r="H37" s="279"/>
      <c r="I37" s="279"/>
    </row>
    <row r="38" spans="1:9" ht="25.5">
      <c r="A38" s="280"/>
      <c r="B38" s="280"/>
      <c r="C38" s="280"/>
      <c r="D38" s="9" t="s">
        <v>84</v>
      </c>
      <c r="E38" s="11"/>
      <c r="F38" s="280"/>
      <c r="G38" s="280"/>
      <c r="H38" s="280"/>
      <c r="I38" s="280"/>
    </row>
    <row r="39" spans="1:9" ht="51" customHeight="1">
      <c r="A39" s="214" t="s">
        <v>86</v>
      </c>
      <c r="B39" s="285" t="s">
        <v>73</v>
      </c>
      <c r="C39" s="283">
        <v>41639</v>
      </c>
      <c r="D39" s="9" t="s">
        <v>48</v>
      </c>
      <c r="E39" s="11"/>
      <c r="F39" s="214" t="s">
        <v>34</v>
      </c>
      <c r="G39" s="214"/>
      <c r="H39" s="214" t="s">
        <v>87</v>
      </c>
      <c r="I39" s="214"/>
    </row>
    <row r="40" spans="1:9" ht="38.25">
      <c r="A40" s="279"/>
      <c r="B40" s="279"/>
      <c r="C40" s="279"/>
      <c r="D40" s="16" t="s">
        <v>47</v>
      </c>
      <c r="E40" s="11"/>
      <c r="F40" s="279"/>
      <c r="G40" s="279"/>
      <c r="H40" s="279"/>
      <c r="I40" s="279"/>
    </row>
    <row r="41" spans="1:9" ht="51">
      <c r="A41" s="280"/>
      <c r="B41" s="280"/>
      <c r="C41" s="280"/>
      <c r="D41" s="16" t="s">
        <v>49</v>
      </c>
      <c r="E41" s="11"/>
      <c r="F41" s="280"/>
      <c r="G41" s="280"/>
      <c r="H41" s="280"/>
      <c r="I41" s="280"/>
    </row>
    <row r="43" spans="1:9">
      <c r="A43" s="284" t="s">
        <v>29</v>
      </c>
      <c r="B43" s="284"/>
      <c r="C43" s="252" t="s">
        <v>32</v>
      </c>
      <c r="D43" s="252"/>
      <c r="E43" s="252"/>
      <c r="F43" s="252"/>
      <c r="G43" s="252"/>
      <c r="H43" s="252"/>
      <c r="I43" s="252"/>
    </row>
    <row r="44" spans="1:9" ht="25.5">
      <c r="A44" s="285" t="s">
        <v>50</v>
      </c>
      <c r="B44" s="214" t="s">
        <v>63</v>
      </c>
      <c r="C44" s="283">
        <v>41639</v>
      </c>
      <c r="D44" s="9" t="s">
        <v>89</v>
      </c>
      <c r="E44" s="14"/>
      <c r="F44" s="214" t="s">
        <v>34</v>
      </c>
      <c r="G44" s="214"/>
      <c r="H44" s="214" t="s">
        <v>94</v>
      </c>
      <c r="I44" s="214"/>
    </row>
    <row r="45" spans="1:9" ht="25.5">
      <c r="A45" s="279"/>
      <c r="B45" s="279"/>
      <c r="C45" s="279"/>
      <c r="D45" s="9" t="s">
        <v>90</v>
      </c>
      <c r="E45" s="14"/>
      <c r="F45" s="279"/>
      <c r="G45" s="279"/>
      <c r="H45" s="279"/>
      <c r="I45" s="279"/>
    </row>
    <row r="46" spans="1:9" ht="38.25">
      <c r="A46" s="280"/>
      <c r="B46" s="280"/>
      <c r="C46" s="280"/>
      <c r="D46" s="9" t="s">
        <v>88</v>
      </c>
      <c r="E46" s="14"/>
      <c r="F46" s="280"/>
      <c r="G46" s="280"/>
      <c r="H46" s="280"/>
      <c r="I46" s="280"/>
    </row>
    <row r="47" spans="1:9" ht="25.5">
      <c r="A47" s="287" t="s">
        <v>52</v>
      </c>
      <c r="B47" s="281" t="s">
        <v>65</v>
      </c>
      <c r="C47" s="289">
        <v>41577</v>
      </c>
      <c r="D47" s="12" t="s">
        <v>53</v>
      </c>
      <c r="E47" s="13"/>
      <c r="F47" s="281" t="s">
        <v>34</v>
      </c>
      <c r="G47" s="281"/>
      <c r="H47" s="281" t="s">
        <v>54</v>
      </c>
      <c r="I47" s="281"/>
    </row>
    <row r="48" spans="1:9" ht="38.25">
      <c r="A48" s="288"/>
      <c r="B48" s="282"/>
      <c r="C48" s="290"/>
      <c r="D48" s="12" t="s">
        <v>55</v>
      </c>
      <c r="E48" s="13"/>
      <c r="F48" s="282"/>
      <c r="G48" s="282"/>
      <c r="H48" s="282"/>
      <c r="I48" s="282"/>
    </row>
    <row r="49" spans="1:9" ht="25.5">
      <c r="A49" s="288"/>
      <c r="B49" s="282"/>
      <c r="C49" s="290"/>
      <c r="D49" s="12" t="s">
        <v>56</v>
      </c>
      <c r="E49" s="13"/>
      <c r="F49" s="282"/>
      <c r="G49" s="282"/>
      <c r="H49" s="282"/>
      <c r="I49" s="282"/>
    </row>
    <row r="50" spans="1:9">
      <c r="A50" s="285" t="s">
        <v>57</v>
      </c>
      <c r="B50" s="281" t="s">
        <v>63</v>
      </c>
      <c r="C50" s="283">
        <v>41577</v>
      </c>
      <c r="D50" s="9" t="s">
        <v>91</v>
      </c>
      <c r="E50" s="13"/>
      <c r="F50" s="214" t="s">
        <v>34</v>
      </c>
      <c r="G50" s="214"/>
      <c r="H50" s="214" t="s">
        <v>95</v>
      </c>
      <c r="I50" s="214"/>
    </row>
    <row r="51" spans="1:9" ht="38.25">
      <c r="A51" s="279"/>
      <c r="B51" s="282"/>
      <c r="C51" s="286"/>
      <c r="D51" s="9" t="s">
        <v>108</v>
      </c>
      <c r="E51" s="13"/>
      <c r="F51" s="215"/>
      <c r="G51" s="215"/>
      <c r="H51" s="215"/>
      <c r="I51" s="215"/>
    </row>
    <row r="52" spans="1:9" ht="38.25">
      <c r="A52" s="279"/>
      <c r="B52" s="282"/>
      <c r="C52" s="279"/>
      <c r="D52" s="9" t="s">
        <v>92</v>
      </c>
      <c r="E52" s="13"/>
      <c r="F52" s="279"/>
      <c r="G52" s="279"/>
      <c r="H52" s="279"/>
      <c r="I52" s="279"/>
    </row>
    <row r="53" spans="1:9" ht="38.25">
      <c r="A53" s="280"/>
      <c r="B53" s="282"/>
      <c r="C53" s="280"/>
      <c r="D53" s="9" t="s">
        <v>93</v>
      </c>
      <c r="E53" s="13"/>
      <c r="F53" s="280"/>
      <c r="G53" s="280"/>
      <c r="H53" s="280"/>
      <c r="I53" s="280"/>
    </row>
    <row r="54" spans="1:9" ht="25.5">
      <c r="A54" s="285" t="s">
        <v>51</v>
      </c>
      <c r="B54" s="214" t="s">
        <v>63</v>
      </c>
      <c r="C54" s="283">
        <v>41639</v>
      </c>
      <c r="D54" s="9" t="s">
        <v>98</v>
      </c>
      <c r="E54" s="11"/>
      <c r="F54" s="214" t="s">
        <v>34</v>
      </c>
      <c r="G54" s="214"/>
      <c r="H54" s="214" t="s">
        <v>46</v>
      </c>
      <c r="I54" s="214"/>
    </row>
    <row r="55" spans="1:9">
      <c r="A55" s="279"/>
      <c r="B55" s="279"/>
      <c r="C55" s="279"/>
      <c r="D55" s="9" t="s">
        <v>96</v>
      </c>
      <c r="E55" s="11"/>
      <c r="F55" s="279"/>
      <c r="G55" s="279"/>
      <c r="H55" s="279"/>
      <c r="I55" s="279"/>
    </row>
    <row r="56" spans="1:9" ht="51">
      <c r="A56" s="280"/>
      <c r="B56" s="280"/>
      <c r="C56" s="280"/>
      <c r="D56" s="9" t="s">
        <v>97</v>
      </c>
      <c r="E56" s="11"/>
      <c r="F56" s="280"/>
      <c r="G56" s="280"/>
      <c r="H56" s="280"/>
      <c r="I56" s="280"/>
    </row>
    <row r="57" spans="1:9" ht="38.25">
      <c r="A57" s="285" t="s">
        <v>58</v>
      </c>
      <c r="B57" s="214" t="s">
        <v>63</v>
      </c>
      <c r="C57" s="283">
        <v>41639</v>
      </c>
      <c r="D57" s="16" t="s">
        <v>59</v>
      </c>
      <c r="E57" s="14"/>
      <c r="F57" s="214" t="s">
        <v>34</v>
      </c>
      <c r="G57" s="214"/>
      <c r="H57" s="214" t="s">
        <v>101</v>
      </c>
      <c r="I57" s="214"/>
    </row>
    <row r="58" spans="1:9" ht="25.5">
      <c r="A58" s="279"/>
      <c r="B58" s="279"/>
      <c r="C58" s="279"/>
      <c r="D58" s="9" t="s">
        <v>99</v>
      </c>
      <c r="E58" s="14"/>
      <c r="F58" s="279"/>
      <c r="G58" s="279"/>
      <c r="H58" s="279"/>
      <c r="I58" s="279"/>
    </row>
    <row r="59" spans="1:9" ht="25.5">
      <c r="A59" s="280"/>
      <c r="B59" s="280"/>
      <c r="C59" s="280"/>
      <c r="D59" s="12" t="s">
        <v>100</v>
      </c>
      <c r="E59" s="14"/>
      <c r="F59" s="280"/>
      <c r="G59" s="280"/>
      <c r="H59" s="280"/>
      <c r="I59" s="280"/>
    </row>
    <row r="61" spans="1:9">
      <c r="A61" s="284" t="s">
        <v>29</v>
      </c>
      <c r="B61" s="284"/>
      <c r="C61" s="252" t="s">
        <v>33</v>
      </c>
      <c r="D61" s="252"/>
      <c r="E61" s="252"/>
      <c r="F61" s="252"/>
      <c r="G61" s="252"/>
      <c r="H61" s="252"/>
      <c r="I61" s="252"/>
    </row>
    <row r="62" spans="1:9" ht="25.5">
      <c r="A62" s="214" t="s">
        <v>60</v>
      </c>
      <c r="B62" s="214" t="s">
        <v>63</v>
      </c>
      <c r="C62" s="283">
        <v>41274</v>
      </c>
      <c r="D62" s="16" t="s">
        <v>61</v>
      </c>
      <c r="E62" s="14"/>
      <c r="F62" s="214" t="s">
        <v>34</v>
      </c>
      <c r="G62" s="214"/>
      <c r="H62" s="214" t="s">
        <v>103</v>
      </c>
      <c r="I62" s="214"/>
    </row>
    <row r="63" spans="1:9" ht="25.5">
      <c r="A63" s="279"/>
      <c r="B63" s="279"/>
      <c r="C63" s="279"/>
      <c r="D63" s="16" t="s">
        <v>62</v>
      </c>
      <c r="E63" s="14"/>
      <c r="F63" s="279"/>
      <c r="G63" s="215"/>
      <c r="H63" s="215"/>
      <c r="I63" s="279"/>
    </row>
    <row r="64" spans="1:9" ht="25.5">
      <c r="A64" s="280"/>
      <c r="B64" s="280"/>
      <c r="C64" s="280"/>
      <c r="D64" s="9" t="s">
        <v>102</v>
      </c>
      <c r="E64" s="14"/>
      <c r="F64" s="280"/>
      <c r="G64" s="216"/>
      <c r="H64" s="216"/>
      <c r="I64" s="280"/>
    </row>
  </sheetData>
  <mergeCells count="105">
    <mergeCell ref="A61:B61"/>
    <mergeCell ref="C61:I61"/>
    <mergeCell ref="A62:A64"/>
    <mergeCell ref="B62:B64"/>
    <mergeCell ref="C62:C64"/>
    <mergeCell ref="G62:G64"/>
    <mergeCell ref="H62:H64"/>
    <mergeCell ref="I62:I64"/>
    <mergeCell ref="F62:F64"/>
    <mergeCell ref="A57:A59"/>
    <mergeCell ref="B57:B59"/>
    <mergeCell ref="C57:C59"/>
    <mergeCell ref="G57:G59"/>
    <mergeCell ref="H57:H59"/>
    <mergeCell ref="I57:I59"/>
    <mergeCell ref="A10:B10"/>
    <mergeCell ref="C10:I10"/>
    <mergeCell ref="G13:G18"/>
    <mergeCell ref="H13:H18"/>
    <mergeCell ref="A54:A56"/>
    <mergeCell ref="B54:B56"/>
    <mergeCell ref="C54:C56"/>
    <mergeCell ref="G54:G56"/>
    <mergeCell ref="H54:H56"/>
    <mergeCell ref="I54:I56"/>
    <mergeCell ref="G25:G29"/>
    <mergeCell ref="H25:H29"/>
    <mergeCell ref="I25:I29"/>
    <mergeCell ref="A13:A18"/>
    <mergeCell ref="B13:B18"/>
    <mergeCell ref="C13:C18"/>
    <mergeCell ref="A19:A22"/>
    <mergeCell ref="I13:I18"/>
    <mergeCell ref="G19:G22"/>
    <mergeCell ref="H19:H22"/>
    <mergeCell ref="A11:A12"/>
    <mergeCell ref="F13:F18"/>
    <mergeCell ref="H44:H46"/>
    <mergeCell ref="I44:I46"/>
    <mergeCell ref="A39:A41"/>
    <mergeCell ref="B39:B41"/>
    <mergeCell ref="C39:C41"/>
    <mergeCell ref="G39:G41"/>
    <mergeCell ref="H39:H41"/>
    <mergeCell ref="I39:I41"/>
    <mergeCell ref="F39:F41"/>
    <mergeCell ref="A43:B43"/>
    <mergeCell ref="G36:G38"/>
    <mergeCell ref="H36:H38"/>
    <mergeCell ref="I36:I38"/>
    <mergeCell ref="A30:A35"/>
    <mergeCell ref="B30:B35"/>
    <mergeCell ref="C30:C35"/>
    <mergeCell ref="G30:G35"/>
    <mergeCell ref="H30:H35"/>
    <mergeCell ref="I30:I35"/>
    <mergeCell ref="A36:A38"/>
    <mergeCell ref="H47:H49"/>
    <mergeCell ref="F36:F38"/>
    <mergeCell ref="B50:B53"/>
    <mergeCell ref="C50:C53"/>
    <mergeCell ref="G50:G53"/>
    <mergeCell ref="H50:H53"/>
    <mergeCell ref="C6:I6"/>
    <mergeCell ref="A1:A4"/>
    <mergeCell ref="B1:G5"/>
    <mergeCell ref="H1:I2"/>
    <mergeCell ref="H3:I3"/>
    <mergeCell ref="A6:B6"/>
    <mergeCell ref="F44:F46"/>
    <mergeCell ref="E7:F7"/>
    <mergeCell ref="G7:I7"/>
    <mergeCell ref="A8:B8"/>
    <mergeCell ref="C8:I8"/>
    <mergeCell ref="A7:B7"/>
    <mergeCell ref="C7:D7"/>
    <mergeCell ref="C44:C46"/>
    <mergeCell ref="G44:G46"/>
    <mergeCell ref="C43:I43"/>
    <mergeCell ref="A44:A46"/>
    <mergeCell ref="B44:B46"/>
    <mergeCell ref="I50:I53"/>
    <mergeCell ref="F47:F49"/>
    <mergeCell ref="F50:F53"/>
    <mergeCell ref="F54:F56"/>
    <mergeCell ref="F57:F59"/>
    <mergeCell ref="C19:C22"/>
    <mergeCell ref="A24:B24"/>
    <mergeCell ref="C24:I24"/>
    <mergeCell ref="A25:A29"/>
    <mergeCell ref="I19:I22"/>
    <mergeCell ref="B19:B22"/>
    <mergeCell ref="I47:I49"/>
    <mergeCell ref="A50:A53"/>
    <mergeCell ref="F19:F22"/>
    <mergeCell ref="F25:F29"/>
    <mergeCell ref="F30:F35"/>
    <mergeCell ref="B36:B38"/>
    <mergeCell ref="C36:C38"/>
    <mergeCell ref="B25:B29"/>
    <mergeCell ref="C25:C29"/>
    <mergeCell ref="A47:A49"/>
    <mergeCell ref="B47:B49"/>
    <mergeCell ref="C47:C49"/>
    <mergeCell ref="G47:G49"/>
  </mergeCells>
  <pageMargins left="0.23622047244094491" right="0.23622047244094491" top="0.31496062992125984" bottom="0.39370078740157483" header="0" footer="0"/>
  <pageSetup scale="87"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64"/>
  <sheetViews>
    <sheetView zoomScale="80" zoomScaleNormal="80" workbookViewId="0">
      <pane ySplit="8" topLeftCell="A9" activePane="bottomLeft" state="frozen"/>
      <selection activeCell="G13" sqref="G13:G18"/>
      <selection pane="bottomLeft" activeCell="G13" sqref="G13:G18"/>
    </sheetView>
  </sheetViews>
  <sheetFormatPr baseColWidth="10" defaultRowHeight="12.75"/>
  <cols>
    <col min="1" max="1" width="18.5703125" style="7" customWidth="1"/>
    <col min="2" max="2" width="16.85546875" style="7" customWidth="1"/>
    <col min="3" max="3" width="12.85546875" style="7" customWidth="1"/>
    <col min="4" max="4" width="24.5703125" style="7" customWidth="1"/>
    <col min="5" max="5" width="28.5703125" style="7" customWidth="1"/>
    <col min="6" max="6" width="16.28515625" style="7" customWidth="1"/>
    <col min="7" max="8" width="16.7109375" style="7" customWidth="1"/>
    <col min="9" max="9" width="15.140625" style="7" customWidth="1"/>
    <col min="10" max="16384" width="11.42578125" style="7"/>
  </cols>
  <sheetData>
    <row r="1" spans="1:9" s="1" customFormat="1" ht="15.75" customHeight="1">
      <c r="A1" s="291"/>
      <c r="B1" s="293" t="s">
        <v>20</v>
      </c>
      <c r="C1" s="294"/>
      <c r="D1" s="294"/>
      <c r="E1" s="294"/>
      <c r="F1" s="294"/>
      <c r="G1" s="295"/>
      <c r="H1" s="302" t="s">
        <v>21</v>
      </c>
      <c r="I1" s="303"/>
    </row>
    <row r="2" spans="1:9" s="1" customFormat="1" ht="13.5" customHeight="1">
      <c r="A2" s="292"/>
      <c r="B2" s="296"/>
      <c r="C2" s="297"/>
      <c r="D2" s="297"/>
      <c r="E2" s="297"/>
      <c r="F2" s="297"/>
      <c r="G2" s="298"/>
      <c r="H2" s="304"/>
      <c r="I2" s="305"/>
    </row>
    <row r="3" spans="1:9" s="1" customFormat="1" ht="16.5" customHeight="1">
      <c r="A3" s="292"/>
      <c r="B3" s="296"/>
      <c r="C3" s="297"/>
      <c r="D3" s="297"/>
      <c r="E3" s="297"/>
      <c r="F3" s="297"/>
      <c r="G3" s="298"/>
      <c r="H3" s="304" t="s">
        <v>22</v>
      </c>
      <c r="I3" s="305"/>
    </row>
    <row r="4" spans="1:9" s="1" customFormat="1" ht="13.5" customHeight="1">
      <c r="A4" s="292"/>
      <c r="B4" s="296"/>
      <c r="C4" s="297"/>
      <c r="D4" s="297"/>
      <c r="E4" s="297"/>
      <c r="F4" s="297"/>
      <c r="G4" s="298"/>
      <c r="H4" s="2" t="s">
        <v>11</v>
      </c>
      <c r="I4" s="3" t="s">
        <v>12</v>
      </c>
    </row>
    <row r="5" spans="1:9" s="1" customFormat="1" ht="24" customHeight="1" thickBot="1">
      <c r="A5" s="4" t="s">
        <v>13</v>
      </c>
      <c r="B5" s="299"/>
      <c r="C5" s="300"/>
      <c r="D5" s="300"/>
      <c r="E5" s="300"/>
      <c r="F5" s="300"/>
      <c r="G5" s="301"/>
      <c r="H5" s="5">
        <v>2</v>
      </c>
      <c r="I5" s="6" t="s">
        <v>14</v>
      </c>
    </row>
    <row r="6" spans="1:9" s="1" customFormat="1" ht="15" customHeight="1">
      <c r="A6" s="306" t="s">
        <v>4</v>
      </c>
      <c r="B6" s="306"/>
      <c r="C6" s="238"/>
      <c r="D6" s="238"/>
      <c r="E6" s="238"/>
      <c r="F6" s="238"/>
      <c r="G6" s="238"/>
      <c r="H6" s="238"/>
      <c r="I6" s="238"/>
    </row>
    <row r="7" spans="1:9" s="1" customFormat="1">
      <c r="A7" s="312" t="s">
        <v>23</v>
      </c>
      <c r="B7" s="312"/>
      <c r="C7" s="313" t="s">
        <v>26</v>
      </c>
      <c r="D7" s="314"/>
      <c r="E7" s="307" t="s">
        <v>25</v>
      </c>
      <c r="F7" s="307"/>
      <c r="G7" s="307"/>
      <c r="H7" s="307"/>
      <c r="I7" s="307"/>
    </row>
    <row r="8" spans="1:9" ht="25.5" customHeight="1">
      <c r="A8" s="308" t="s">
        <v>16</v>
      </c>
      <c r="B8" s="309"/>
      <c r="C8" s="310"/>
      <c r="D8" s="311"/>
      <c r="E8" s="311"/>
      <c r="F8" s="311"/>
      <c r="G8" s="311"/>
      <c r="H8" s="311"/>
      <c r="I8" s="311"/>
    </row>
    <row r="9" spans="1:9" ht="12.75" customHeight="1"/>
    <row r="10" spans="1:9" ht="26.25" customHeight="1">
      <c r="A10" s="284" t="s">
        <v>29</v>
      </c>
      <c r="B10" s="284"/>
      <c r="C10" s="252" t="s">
        <v>30</v>
      </c>
      <c r="D10" s="252"/>
      <c r="E10" s="252"/>
      <c r="F10" s="252"/>
      <c r="G10" s="252"/>
      <c r="H10" s="252"/>
      <c r="I10" s="252"/>
    </row>
    <row r="11" spans="1:9" ht="25.5">
      <c r="A11" s="315" t="s">
        <v>0</v>
      </c>
      <c r="B11" s="21" t="s">
        <v>2</v>
      </c>
      <c r="C11" s="21" t="s">
        <v>3</v>
      </c>
      <c r="D11" s="22" t="s">
        <v>1</v>
      </c>
      <c r="E11" s="22" t="s">
        <v>109</v>
      </c>
      <c r="F11" s="23" t="s">
        <v>10</v>
      </c>
      <c r="G11" s="24" t="s">
        <v>110</v>
      </c>
      <c r="H11" s="23" t="s">
        <v>10</v>
      </c>
      <c r="I11" s="24" t="s">
        <v>110</v>
      </c>
    </row>
    <row r="12" spans="1:9" ht="25.5">
      <c r="A12" s="316"/>
      <c r="B12" s="25" t="s">
        <v>9</v>
      </c>
      <c r="C12" s="20" t="s">
        <v>8</v>
      </c>
      <c r="D12" s="26" t="s">
        <v>6</v>
      </c>
      <c r="E12" s="26" t="s">
        <v>111</v>
      </c>
      <c r="F12" s="27" t="s">
        <v>112</v>
      </c>
      <c r="G12" s="27" t="s">
        <v>112</v>
      </c>
      <c r="H12" s="27" t="s">
        <v>19</v>
      </c>
      <c r="I12" s="27" t="s">
        <v>19</v>
      </c>
    </row>
    <row r="13" spans="1:9" ht="38.25">
      <c r="A13" s="214" t="s">
        <v>35</v>
      </c>
      <c r="B13" s="285" t="s">
        <v>63</v>
      </c>
      <c r="C13" s="283">
        <v>41639</v>
      </c>
      <c r="D13" s="16" t="s">
        <v>64</v>
      </c>
      <c r="E13" s="19"/>
      <c r="F13" s="214" t="s">
        <v>34</v>
      </c>
      <c r="G13" s="285"/>
      <c r="H13" s="285" t="s">
        <v>66</v>
      </c>
      <c r="I13" s="214"/>
    </row>
    <row r="14" spans="1:9" ht="38.25">
      <c r="A14" s="215"/>
      <c r="B14" s="279"/>
      <c r="C14" s="279"/>
      <c r="D14" s="10" t="s">
        <v>40</v>
      </c>
      <c r="E14" s="19"/>
      <c r="F14" s="215"/>
      <c r="G14" s="279"/>
      <c r="H14" s="279"/>
      <c r="I14" s="215"/>
    </row>
    <row r="15" spans="1:9" ht="27.75" customHeight="1">
      <c r="A15" s="215"/>
      <c r="B15" s="279"/>
      <c r="C15" s="279"/>
      <c r="D15" s="10" t="s">
        <v>41</v>
      </c>
      <c r="E15" s="19"/>
      <c r="F15" s="215"/>
      <c r="G15" s="279"/>
      <c r="H15" s="279"/>
      <c r="I15" s="215"/>
    </row>
    <row r="16" spans="1:9" ht="38.25">
      <c r="A16" s="215"/>
      <c r="B16" s="279"/>
      <c r="C16" s="279"/>
      <c r="D16" s="10" t="s">
        <v>42</v>
      </c>
      <c r="E16" s="19"/>
      <c r="F16" s="215"/>
      <c r="G16" s="279"/>
      <c r="H16" s="279"/>
      <c r="I16" s="215"/>
    </row>
    <row r="17" spans="1:9" ht="51">
      <c r="A17" s="279"/>
      <c r="B17" s="279"/>
      <c r="C17" s="279"/>
      <c r="D17" s="10" t="s">
        <v>44</v>
      </c>
      <c r="E17" s="19"/>
      <c r="F17" s="279"/>
      <c r="G17" s="279"/>
      <c r="H17" s="279"/>
      <c r="I17" s="279"/>
    </row>
    <row r="18" spans="1:9" ht="25.5" customHeight="1">
      <c r="A18" s="280"/>
      <c r="B18" s="280"/>
      <c r="C18" s="280"/>
      <c r="D18" s="10" t="s">
        <v>43</v>
      </c>
      <c r="E18" s="19"/>
      <c r="F18" s="280"/>
      <c r="G18" s="280"/>
      <c r="H18" s="280"/>
      <c r="I18" s="280"/>
    </row>
    <row r="19" spans="1:9" ht="25.5">
      <c r="A19" s="214" t="s">
        <v>68</v>
      </c>
      <c r="B19" s="285" t="s">
        <v>63</v>
      </c>
      <c r="C19" s="283">
        <v>41639</v>
      </c>
      <c r="D19" s="18" t="s">
        <v>38</v>
      </c>
      <c r="E19" s="19"/>
      <c r="F19" s="214" t="s">
        <v>34</v>
      </c>
      <c r="G19" s="285"/>
      <c r="H19" s="285" t="s">
        <v>45</v>
      </c>
      <c r="I19" s="214"/>
    </row>
    <row r="20" spans="1:9" ht="25.5" customHeight="1">
      <c r="A20" s="279"/>
      <c r="B20" s="279"/>
      <c r="C20" s="279"/>
      <c r="D20" s="9" t="s">
        <v>37</v>
      </c>
      <c r="E20" s="19"/>
      <c r="F20" s="279"/>
      <c r="G20" s="279"/>
      <c r="H20" s="279"/>
      <c r="I20" s="279"/>
    </row>
    <row r="21" spans="1:9" ht="38.25">
      <c r="A21" s="279"/>
      <c r="B21" s="279"/>
      <c r="C21" s="279"/>
      <c r="D21" s="10" t="s">
        <v>39</v>
      </c>
      <c r="E21" s="19"/>
      <c r="F21" s="279"/>
      <c r="G21" s="279"/>
      <c r="H21" s="279"/>
      <c r="I21" s="279"/>
    </row>
    <row r="22" spans="1:9" ht="51">
      <c r="A22" s="280"/>
      <c r="B22" s="280"/>
      <c r="C22" s="280"/>
      <c r="D22" s="9" t="s">
        <v>36</v>
      </c>
      <c r="E22" s="19"/>
      <c r="F22" s="280"/>
      <c r="G22" s="280"/>
      <c r="H22" s="280"/>
      <c r="I22" s="280"/>
    </row>
    <row r="24" spans="1:9">
      <c r="A24" s="284" t="s">
        <v>29</v>
      </c>
      <c r="B24" s="284"/>
      <c r="C24" s="252" t="s">
        <v>31</v>
      </c>
      <c r="D24" s="252"/>
      <c r="E24" s="252"/>
      <c r="F24" s="252"/>
      <c r="G24" s="252"/>
      <c r="H24" s="252"/>
      <c r="I24" s="252"/>
    </row>
    <row r="25" spans="1:9" ht="38.25">
      <c r="A25" s="214" t="s">
        <v>69</v>
      </c>
      <c r="B25" s="214" t="s">
        <v>75</v>
      </c>
      <c r="C25" s="283">
        <v>41639</v>
      </c>
      <c r="D25" s="9" t="s">
        <v>106</v>
      </c>
      <c r="E25" s="11"/>
      <c r="F25" s="214" t="s">
        <v>34</v>
      </c>
      <c r="G25" s="214"/>
      <c r="H25" s="214" t="s">
        <v>74</v>
      </c>
      <c r="I25" s="214"/>
    </row>
    <row r="26" spans="1:9" ht="38.25">
      <c r="A26" s="215"/>
      <c r="B26" s="215"/>
      <c r="C26" s="286"/>
      <c r="D26" s="9" t="s">
        <v>104</v>
      </c>
      <c r="E26" s="11"/>
      <c r="F26" s="215"/>
      <c r="G26" s="215"/>
      <c r="H26" s="215"/>
      <c r="I26" s="215"/>
    </row>
    <row r="27" spans="1:9" ht="25.5">
      <c r="A27" s="279"/>
      <c r="B27" s="279"/>
      <c r="C27" s="279"/>
      <c r="D27" s="9" t="s">
        <v>70</v>
      </c>
      <c r="E27" s="11"/>
      <c r="F27" s="215"/>
      <c r="G27" s="279"/>
      <c r="H27" s="279"/>
      <c r="I27" s="215"/>
    </row>
    <row r="28" spans="1:9" ht="51">
      <c r="A28" s="279"/>
      <c r="B28" s="279"/>
      <c r="C28" s="279"/>
      <c r="D28" s="9" t="s">
        <v>71</v>
      </c>
      <c r="E28" s="11"/>
      <c r="F28" s="215"/>
      <c r="G28" s="279"/>
      <c r="H28" s="279"/>
      <c r="I28" s="215"/>
    </row>
    <row r="29" spans="1:9" ht="25.5">
      <c r="A29" s="279"/>
      <c r="B29" s="279"/>
      <c r="C29" s="279"/>
      <c r="D29" s="9" t="s">
        <v>72</v>
      </c>
      <c r="E29" s="11"/>
      <c r="F29" s="279"/>
      <c r="G29" s="279"/>
      <c r="H29" s="279"/>
      <c r="I29" s="279"/>
    </row>
    <row r="30" spans="1:9" ht="114.75">
      <c r="A30" s="214" t="s">
        <v>76</v>
      </c>
      <c r="B30" s="214" t="s">
        <v>75</v>
      </c>
      <c r="C30" s="283">
        <v>41639</v>
      </c>
      <c r="D30" s="10" t="s">
        <v>77</v>
      </c>
      <c r="E30" s="15"/>
      <c r="F30" s="214" t="s">
        <v>34</v>
      </c>
      <c r="G30" s="214"/>
      <c r="H30" s="214" t="s">
        <v>82</v>
      </c>
      <c r="I30" s="214"/>
    </row>
    <row r="31" spans="1:9" ht="38.25">
      <c r="A31" s="279"/>
      <c r="B31" s="279"/>
      <c r="C31" s="279"/>
      <c r="D31" s="10" t="s">
        <v>81</v>
      </c>
      <c r="E31" s="15"/>
      <c r="F31" s="215"/>
      <c r="G31" s="279"/>
      <c r="H31" s="279"/>
      <c r="I31" s="215"/>
    </row>
    <row r="32" spans="1:9" ht="76.5">
      <c r="A32" s="279"/>
      <c r="B32" s="279"/>
      <c r="C32" s="279"/>
      <c r="D32" s="10" t="s">
        <v>78</v>
      </c>
      <c r="E32" s="15"/>
      <c r="F32" s="215"/>
      <c r="G32" s="279"/>
      <c r="H32" s="279"/>
      <c r="I32" s="215"/>
    </row>
    <row r="33" spans="1:9" ht="63.75">
      <c r="A33" s="279"/>
      <c r="B33" s="279"/>
      <c r="C33" s="279"/>
      <c r="D33" s="10" t="s">
        <v>79</v>
      </c>
      <c r="E33" s="15"/>
      <c r="F33" s="215"/>
      <c r="G33" s="279"/>
      <c r="H33" s="279"/>
      <c r="I33" s="215"/>
    </row>
    <row r="34" spans="1:9" ht="89.25">
      <c r="A34" s="279"/>
      <c r="B34" s="279"/>
      <c r="C34" s="279"/>
      <c r="D34" s="17" t="s">
        <v>80</v>
      </c>
      <c r="E34" s="15"/>
      <c r="F34" s="215"/>
      <c r="G34" s="279"/>
      <c r="H34" s="279"/>
      <c r="I34" s="215"/>
    </row>
    <row r="35" spans="1:9" ht="63.75" customHeight="1">
      <c r="A35" s="279"/>
      <c r="B35" s="279"/>
      <c r="C35" s="279"/>
      <c r="D35" s="9" t="s">
        <v>105</v>
      </c>
      <c r="E35" s="15"/>
      <c r="F35" s="215"/>
      <c r="G35" s="279"/>
      <c r="H35" s="279"/>
      <c r="I35" s="215"/>
    </row>
    <row r="36" spans="1:9" ht="38.25">
      <c r="A36" s="285" t="s">
        <v>67</v>
      </c>
      <c r="B36" s="285" t="s">
        <v>73</v>
      </c>
      <c r="C36" s="283">
        <v>41639</v>
      </c>
      <c r="D36" s="9" t="s">
        <v>85</v>
      </c>
      <c r="E36" s="11"/>
      <c r="F36" s="214" t="s">
        <v>34</v>
      </c>
      <c r="G36" s="214"/>
      <c r="H36" s="214" t="s">
        <v>107</v>
      </c>
      <c r="I36" s="214"/>
    </row>
    <row r="37" spans="1:9">
      <c r="A37" s="279"/>
      <c r="B37" s="279"/>
      <c r="C37" s="279"/>
      <c r="D37" s="9" t="s">
        <v>83</v>
      </c>
      <c r="E37" s="11"/>
      <c r="F37" s="279"/>
      <c r="G37" s="279"/>
      <c r="H37" s="279"/>
      <c r="I37" s="279"/>
    </row>
    <row r="38" spans="1:9" ht="25.5">
      <c r="A38" s="280"/>
      <c r="B38" s="280"/>
      <c r="C38" s="280"/>
      <c r="D38" s="9" t="s">
        <v>84</v>
      </c>
      <c r="E38" s="11"/>
      <c r="F38" s="280"/>
      <c r="G38" s="280"/>
      <c r="H38" s="280"/>
      <c r="I38" s="280"/>
    </row>
    <row r="39" spans="1:9" ht="51" customHeight="1">
      <c r="A39" s="214" t="s">
        <v>86</v>
      </c>
      <c r="B39" s="285" t="s">
        <v>73</v>
      </c>
      <c r="C39" s="283">
        <v>41639</v>
      </c>
      <c r="D39" s="9" t="s">
        <v>48</v>
      </c>
      <c r="E39" s="11"/>
      <c r="F39" s="214" t="s">
        <v>34</v>
      </c>
      <c r="G39" s="214"/>
      <c r="H39" s="214" t="s">
        <v>87</v>
      </c>
      <c r="I39" s="214"/>
    </row>
    <row r="40" spans="1:9" ht="38.25">
      <c r="A40" s="279"/>
      <c r="B40" s="279"/>
      <c r="C40" s="279"/>
      <c r="D40" s="16" t="s">
        <v>47</v>
      </c>
      <c r="E40" s="11"/>
      <c r="F40" s="279"/>
      <c r="G40" s="279"/>
      <c r="H40" s="279"/>
      <c r="I40" s="279"/>
    </row>
    <row r="41" spans="1:9" ht="51">
      <c r="A41" s="280"/>
      <c r="B41" s="280"/>
      <c r="C41" s="280"/>
      <c r="D41" s="16" t="s">
        <v>49</v>
      </c>
      <c r="E41" s="11"/>
      <c r="F41" s="280"/>
      <c r="G41" s="280"/>
      <c r="H41" s="280"/>
      <c r="I41" s="280"/>
    </row>
    <row r="43" spans="1:9">
      <c r="A43" s="284" t="s">
        <v>29</v>
      </c>
      <c r="B43" s="284"/>
      <c r="C43" s="252" t="s">
        <v>32</v>
      </c>
      <c r="D43" s="252"/>
      <c r="E43" s="252"/>
      <c r="F43" s="252"/>
      <c r="G43" s="252"/>
      <c r="H43" s="252"/>
      <c r="I43" s="252"/>
    </row>
    <row r="44" spans="1:9" ht="25.5">
      <c r="A44" s="285" t="s">
        <v>50</v>
      </c>
      <c r="B44" s="214" t="s">
        <v>63</v>
      </c>
      <c r="C44" s="283">
        <v>41639</v>
      </c>
      <c r="D44" s="9" t="s">
        <v>89</v>
      </c>
      <c r="E44" s="14"/>
      <c r="F44" s="214" t="s">
        <v>34</v>
      </c>
      <c r="G44" s="214"/>
      <c r="H44" s="214" t="s">
        <v>94</v>
      </c>
      <c r="I44" s="214"/>
    </row>
    <row r="45" spans="1:9" ht="25.5">
      <c r="A45" s="279"/>
      <c r="B45" s="279"/>
      <c r="C45" s="279"/>
      <c r="D45" s="9" t="s">
        <v>90</v>
      </c>
      <c r="E45" s="14"/>
      <c r="F45" s="279"/>
      <c r="G45" s="279"/>
      <c r="H45" s="279"/>
      <c r="I45" s="279"/>
    </row>
    <row r="46" spans="1:9" ht="38.25">
      <c r="A46" s="280"/>
      <c r="B46" s="280"/>
      <c r="C46" s="280"/>
      <c r="D46" s="9" t="s">
        <v>88</v>
      </c>
      <c r="E46" s="14"/>
      <c r="F46" s="280"/>
      <c r="G46" s="280"/>
      <c r="H46" s="280"/>
      <c r="I46" s="280"/>
    </row>
    <row r="47" spans="1:9" ht="25.5">
      <c r="A47" s="287" t="s">
        <v>52</v>
      </c>
      <c r="B47" s="281" t="s">
        <v>65</v>
      </c>
      <c r="C47" s="289">
        <v>41577</v>
      </c>
      <c r="D47" s="12" t="s">
        <v>53</v>
      </c>
      <c r="E47" s="13"/>
      <c r="F47" s="281" t="s">
        <v>34</v>
      </c>
      <c r="G47" s="281"/>
      <c r="H47" s="281" t="s">
        <v>54</v>
      </c>
      <c r="I47" s="281"/>
    </row>
    <row r="48" spans="1:9" ht="38.25">
      <c r="A48" s="288"/>
      <c r="B48" s="282"/>
      <c r="C48" s="290"/>
      <c r="D48" s="12" t="s">
        <v>55</v>
      </c>
      <c r="E48" s="13"/>
      <c r="F48" s="282"/>
      <c r="G48" s="282"/>
      <c r="H48" s="282"/>
      <c r="I48" s="282"/>
    </row>
    <row r="49" spans="1:9" ht="25.5">
      <c r="A49" s="288"/>
      <c r="B49" s="282"/>
      <c r="C49" s="290"/>
      <c r="D49" s="12" t="s">
        <v>56</v>
      </c>
      <c r="E49" s="13"/>
      <c r="F49" s="282"/>
      <c r="G49" s="282"/>
      <c r="H49" s="282"/>
      <c r="I49" s="282"/>
    </row>
    <row r="50" spans="1:9">
      <c r="A50" s="285" t="s">
        <v>57</v>
      </c>
      <c r="B50" s="281" t="s">
        <v>63</v>
      </c>
      <c r="C50" s="283">
        <v>41577</v>
      </c>
      <c r="D50" s="9" t="s">
        <v>91</v>
      </c>
      <c r="E50" s="13"/>
      <c r="F50" s="214" t="s">
        <v>34</v>
      </c>
      <c r="G50" s="214"/>
      <c r="H50" s="214" t="s">
        <v>95</v>
      </c>
      <c r="I50" s="214"/>
    </row>
    <row r="51" spans="1:9" ht="38.25">
      <c r="A51" s="279"/>
      <c r="B51" s="282"/>
      <c r="C51" s="286"/>
      <c r="D51" s="9" t="s">
        <v>108</v>
      </c>
      <c r="E51" s="13"/>
      <c r="F51" s="215"/>
      <c r="G51" s="215"/>
      <c r="H51" s="215"/>
      <c r="I51" s="215"/>
    </row>
    <row r="52" spans="1:9" ht="38.25">
      <c r="A52" s="279"/>
      <c r="B52" s="282"/>
      <c r="C52" s="279"/>
      <c r="D52" s="9" t="s">
        <v>92</v>
      </c>
      <c r="E52" s="13"/>
      <c r="F52" s="279"/>
      <c r="G52" s="279"/>
      <c r="H52" s="279"/>
      <c r="I52" s="279"/>
    </row>
    <row r="53" spans="1:9" ht="38.25">
      <c r="A53" s="280"/>
      <c r="B53" s="282"/>
      <c r="C53" s="280"/>
      <c r="D53" s="9" t="s">
        <v>93</v>
      </c>
      <c r="E53" s="13"/>
      <c r="F53" s="280"/>
      <c r="G53" s="280"/>
      <c r="H53" s="280"/>
      <c r="I53" s="280"/>
    </row>
    <row r="54" spans="1:9" ht="25.5">
      <c r="A54" s="285" t="s">
        <v>51</v>
      </c>
      <c r="B54" s="214" t="s">
        <v>63</v>
      </c>
      <c r="C54" s="283">
        <v>41639</v>
      </c>
      <c r="D54" s="9" t="s">
        <v>98</v>
      </c>
      <c r="E54" s="11"/>
      <c r="F54" s="214" t="s">
        <v>34</v>
      </c>
      <c r="G54" s="214"/>
      <c r="H54" s="214" t="s">
        <v>46</v>
      </c>
      <c r="I54" s="214"/>
    </row>
    <row r="55" spans="1:9">
      <c r="A55" s="279"/>
      <c r="B55" s="279"/>
      <c r="C55" s="279"/>
      <c r="D55" s="9" t="s">
        <v>96</v>
      </c>
      <c r="E55" s="11"/>
      <c r="F55" s="279"/>
      <c r="G55" s="279"/>
      <c r="H55" s="279"/>
      <c r="I55" s="279"/>
    </row>
    <row r="56" spans="1:9" ht="51">
      <c r="A56" s="280"/>
      <c r="B56" s="280"/>
      <c r="C56" s="280"/>
      <c r="D56" s="9" t="s">
        <v>97</v>
      </c>
      <c r="E56" s="11"/>
      <c r="F56" s="280"/>
      <c r="G56" s="280"/>
      <c r="H56" s="280"/>
      <c r="I56" s="280"/>
    </row>
    <row r="57" spans="1:9" ht="38.25">
      <c r="A57" s="285" t="s">
        <v>58</v>
      </c>
      <c r="B57" s="214" t="s">
        <v>63</v>
      </c>
      <c r="C57" s="283">
        <v>41639</v>
      </c>
      <c r="D57" s="16" t="s">
        <v>59</v>
      </c>
      <c r="E57" s="14"/>
      <c r="F57" s="214" t="s">
        <v>34</v>
      </c>
      <c r="G57" s="214"/>
      <c r="H57" s="214" t="s">
        <v>101</v>
      </c>
      <c r="I57" s="214"/>
    </row>
    <row r="58" spans="1:9" ht="25.5">
      <c r="A58" s="279"/>
      <c r="B58" s="279"/>
      <c r="C58" s="279"/>
      <c r="D58" s="9" t="s">
        <v>99</v>
      </c>
      <c r="E58" s="14"/>
      <c r="F58" s="279"/>
      <c r="G58" s="279"/>
      <c r="H58" s="279"/>
      <c r="I58" s="279"/>
    </row>
    <row r="59" spans="1:9" ht="25.5">
      <c r="A59" s="280"/>
      <c r="B59" s="280"/>
      <c r="C59" s="280"/>
      <c r="D59" s="12" t="s">
        <v>100</v>
      </c>
      <c r="E59" s="14"/>
      <c r="F59" s="280"/>
      <c r="G59" s="280"/>
      <c r="H59" s="280"/>
      <c r="I59" s="280"/>
    </row>
    <row r="61" spans="1:9">
      <c r="A61" s="284" t="s">
        <v>29</v>
      </c>
      <c r="B61" s="284"/>
      <c r="C61" s="252" t="s">
        <v>33</v>
      </c>
      <c r="D61" s="252"/>
      <c r="E61" s="252"/>
      <c r="F61" s="252"/>
      <c r="G61" s="252"/>
      <c r="H61" s="252"/>
      <c r="I61" s="252"/>
    </row>
    <row r="62" spans="1:9" ht="25.5">
      <c r="A62" s="214" t="s">
        <v>60</v>
      </c>
      <c r="B62" s="214" t="s">
        <v>63</v>
      </c>
      <c r="C62" s="283">
        <v>41274</v>
      </c>
      <c r="D62" s="16" t="s">
        <v>61</v>
      </c>
      <c r="E62" s="14"/>
      <c r="F62" s="214" t="s">
        <v>34</v>
      </c>
      <c r="G62" s="214"/>
      <c r="H62" s="214" t="s">
        <v>103</v>
      </c>
      <c r="I62" s="214"/>
    </row>
    <row r="63" spans="1:9" ht="25.5">
      <c r="A63" s="279"/>
      <c r="B63" s="279"/>
      <c r="C63" s="279"/>
      <c r="D63" s="16" t="s">
        <v>62</v>
      </c>
      <c r="E63" s="14"/>
      <c r="F63" s="279"/>
      <c r="G63" s="215"/>
      <c r="H63" s="215"/>
      <c r="I63" s="279"/>
    </row>
    <row r="64" spans="1:9" ht="25.5">
      <c r="A64" s="280"/>
      <c r="B64" s="280"/>
      <c r="C64" s="280"/>
      <c r="D64" s="9" t="s">
        <v>102</v>
      </c>
      <c r="E64" s="14"/>
      <c r="F64" s="280"/>
      <c r="G64" s="216"/>
      <c r="H64" s="216"/>
      <c r="I64" s="280"/>
    </row>
  </sheetData>
  <mergeCells count="105">
    <mergeCell ref="A57:A59"/>
    <mergeCell ref="B57:B59"/>
    <mergeCell ref="C57:C59"/>
    <mergeCell ref="G57:G59"/>
    <mergeCell ref="H57:H59"/>
    <mergeCell ref="I57:I59"/>
    <mergeCell ref="F57:F59"/>
    <mergeCell ref="G54:G56"/>
    <mergeCell ref="H54:H56"/>
    <mergeCell ref="I54:I56"/>
    <mergeCell ref="G47:G49"/>
    <mergeCell ref="H47:H49"/>
    <mergeCell ref="I47:I49"/>
    <mergeCell ref="A8:B8"/>
    <mergeCell ref="C8:I8"/>
    <mergeCell ref="A11:A12"/>
    <mergeCell ref="A13:A18"/>
    <mergeCell ref="B13:B18"/>
    <mergeCell ref="C13:C18"/>
    <mergeCell ref="G13:G18"/>
    <mergeCell ref="H13:H18"/>
    <mergeCell ref="C6:I6"/>
    <mergeCell ref="A1:A4"/>
    <mergeCell ref="B1:G5"/>
    <mergeCell ref="H1:I2"/>
    <mergeCell ref="H3:I3"/>
    <mergeCell ref="A6:B6"/>
    <mergeCell ref="A7:B7"/>
    <mergeCell ref="C7:D7"/>
    <mergeCell ref="A10:B10"/>
    <mergeCell ref="C10:I10"/>
    <mergeCell ref="E7:F7"/>
    <mergeCell ref="G7:I7"/>
    <mergeCell ref="I13:I18"/>
    <mergeCell ref="A19:A22"/>
    <mergeCell ref="B19:B22"/>
    <mergeCell ref="C19:C22"/>
    <mergeCell ref="F19:F22"/>
    <mergeCell ref="G19:G22"/>
    <mergeCell ref="H19:H22"/>
    <mergeCell ref="I19:I22"/>
    <mergeCell ref="A24:B24"/>
    <mergeCell ref="C24:I24"/>
    <mergeCell ref="F13:F18"/>
    <mergeCell ref="A25:A29"/>
    <mergeCell ref="B25:B29"/>
    <mergeCell ref="C25:C29"/>
    <mergeCell ref="F25:F29"/>
    <mergeCell ref="G25:G29"/>
    <mergeCell ref="H25:H29"/>
    <mergeCell ref="I25:I29"/>
    <mergeCell ref="C36:C38"/>
    <mergeCell ref="F36:F38"/>
    <mergeCell ref="G36:G38"/>
    <mergeCell ref="H36:H38"/>
    <mergeCell ref="A30:A35"/>
    <mergeCell ref="B30:B35"/>
    <mergeCell ref="C30:C35"/>
    <mergeCell ref="F30:F35"/>
    <mergeCell ref="G30:G35"/>
    <mergeCell ref="H30:H35"/>
    <mergeCell ref="I36:I38"/>
    <mergeCell ref="I30:I35"/>
    <mergeCell ref="A39:A41"/>
    <mergeCell ref="B39:B41"/>
    <mergeCell ref="C39:C41"/>
    <mergeCell ref="F39:F41"/>
    <mergeCell ref="G39:G41"/>
    <mergeCell ref="H39:H41"/>
    <mergeCell ref="I39:I41"/>
    <mergeCell ref="A36:A38"/>
    <mergeCell ref="B36:B38"/>
    <mergeCell ref="A43:B43"/>
    <mergeCell ref="C43:I43"/>
    <mergeCell ref="A44:A46"/>
    <mergeCell ref="B44:B46"/>
    <mergeCell ref="C44:C46"/>
    <mergeCell ref="F44:F46"/>
    <mergeCell ref="G44:G46"/>
    <mergeCell ref="H44:H46"/>
    <mergeCell ref="I44:I46"/>
    <mergeCell ref="F47:F49"/>
    <mergeCell ref="A50:A53"/>
    <mergeCell ref="B50:B53"/>
    <mergeCell ref="C50:C53"/>
    <mergeCell ref="F50:F53"/>
    <mergeCell ref="G50:G53"/>
    <mergeCell ref="A61:B61"/>
    <mergeCell ref="C61:I61"/>
    <mergeCell ref="A62:A64"/>
    <mergeCell ref="B62:B64"/>
    <mergeCell ref="C62:C64"/>
    <mergeCell ref="F62:F64"/>
    <mergeCell ref="G62:G64"/>
    <mergeCell ref="H62:H64"/>
    <mergeCell ref="I62:I64"/>
    <mergeCell ref="H50:H53"/>
    <mergeCell ref="I50:I53"/>
    <mergeCell ref="A54:A56"/>
    <mergeCell ref="B54:B56"/>
    <mergeCell ref="C54:C56"/>
    <mergeCell ref="F54:F56"/>
    <mergeCell ref="A47:A49"/>
    <mergeCell ref="B47:B49"/>
    <mergeCell ref="C47:C49"/>
  </mergeCells>
  <pageMargins left="0.23622047244094491" right="0.23622047244094491" top="0.31496062992125984" bottom="0.39370078740157483" header="0" footer="0"/>
  <pageSetup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64"/>
  <sheetViews>
    <sheetView zoomScale="80" zoomScaleNormal="80" workbookViewId="0">
      <pane ySplit="10" topLeftCell="A11" activePane="bottomLeft" state="frozen"/>
      <selection activeCell="G13" sqref="G13:G18"/>
      <selection pane="bottomLeft" activeCell="G13" sqref="G13:G18"/>
    </sheetView>
  </sheetViews>
  <sheetFormatPr baseColWidth="10" defaultRowHeight="12.75"/>
  <cols>
    <col min="1" max="1" width="18.5703125" style="7" customWidth="1"/>
    <col min="2" max="2" width="16.85546875" style="7" customWidth="1"/>
    <col min="3" max="3" width="12.85546875" style="7" customWidth="1"/>
    <col min="4" max="4" width="24.5703125" style="7" customWidth="1"/>
    <col min="5" max="5" width="28.5703125" style="7" customWidth="1"/>
    <col min="6" max="6" width="16.28515625" style="7" customWidth="1"/>
    <col min="7" max="8" width="16.7109375" style="7" customWidth="1"/>
    <col min="9" max="9" width="15.140625" style="7" customWidth="1"/>
    <col min="10" max="16384" width="11.42578125" style="7"/>
  </cols>
  <sheetData>
    <row r="1" spans="1:9" s="1" customFormat="1" ht="15.75" customHeight="1">
      <c r="A1" s="291"/>
      <c r="B1" s="293" t="s">
        <v>20</v>
      </c>
      <c r="C1" s="294"/>
      <c r="D1" s="294"/>
      <c r="E1" s="294"/>
      <c r="F1" s="294"/>
      <c r="G1" s="295"/>
      <c r="H1" s="302" t="s">
        <v>21</v>
      </c>
      <c r="I1" s="303"/>
    </row>
    <row r="2" spans="1:9" s="1" customFormat="1" ht="13.5" customHeight="1">
      <c r="A2" s="292"/>
      <c r="B2" s="296"/>
      <c r="C2" s="297"/>
      <c r="D2" s="297"/>
      <c r="E2" s="297"/>
      <c r="F2" s="297"/>
      <c r="G2" s="298"/>
      <c r="H2" s="304"/>
      <c r="I2" s="305"/>
    </row>
    <row r="3" spans="1:9" s="1" customFormat="1" ht="16.5" customHeight="1">
      <c r="A3" s="292"/>
      <c r="B3" s="296"/>
      <c r="C3" s="297"/>
      <c r="D3" s="297"/>
      <c r="E3" s="297"/>
      <c r="F3" s="297"/>
      <c r="G3" s="298"/>
      <c r="H3" s="304" t="s">
        <v>22</v>
      </c>
      <c r="I3" s="305"/>
    </row>
    <row r="4" spans="1:9" s="1" customFormat="1" ht="13.5" customHeight="1">
      <c r="A4" s="292"/>
      <c r="B4" s="296"/>
      <c r="C4" s="297"/>
      <c r="D4" s="297"/>
      <c r="E4" s="297"/>
      <c r="F4" s="297"/>
      <c r="G4" s="298"/>
      <c r="H4" s="2" t="s">
        <v>11</v>
      </c>
      <c r="I4" s="3" t="s">
        <v>12</v>
      </c>
    </row>
    <row r="5" spans="1:9" s="1" customFormat="1" ht="24" customHeight="1" thickBot="1">
      <c r="A5" s="4" t="s">
        <v>13</v>
      </c>
      <c r="B5" s="299"/>
      <c r="C5" s="300"/>
      <c r="D5" s="300"/>
      <c r="E5" s="300"/>
      <c r="F5" s="300"/>
      <c r="G5" s="301"/>
      <c r="H5" s="5">
        <v>2</v>
      </c>
      <c r="I5" s="6" t="s">
        <v>14</v>
      </c>
    </row>
    <row r="6" spans="1:9" s="1" customFormat="1" ht="15" customHeight="1">
      <c r="A6" s="306" t="s">
        <v>4</v>
      </c>
      <c r="B6" s="306"/>
      <c r="C6" s="238"/>
      <c r="D6" s="238"/>
      <c r="E6" s="238"/>
      <c r="F6" s="238"/>
      <c r="G6" s="238"/>
      <c r="H6" s="238"/>
      <c r="I6" s="238"/>
    </row>
    <row r="7" spans="1:9" s="1" customFormat="1">
      <c r="A7" s="312" t="s">
        <v>23</v>
      </c>
      <c r="B7" s="312"/>
      <c r="C7" s="313" t="s">
        <v>27</v>
      </c>
      <c r="D7" s="314"/>
      <c r="E7" s="307" t="s">
        <v>25</v>
      </c>
      <c r="F7" s="307"/>
      <c r="G7" s="307"/>
      <c r="H7" s="307"/>
      <c r="I7" s="307"/>
    </row>
    <row r="8" spans="1:9" ht="25.5" customHeight="1">
      <c r="A8" s="308" t="s">
        <v>16</v>
      </c>
      <c r="B8" s="309"/>
      <c r="C8" s="310"/>
      <c r="D8" s="311"/>
      <c r="E8" s="311"/>
      <c r="F8" s="311"/>
      <c r="G8" s="311"/>
      <c r="H8" s="311"/>
      <c r="I8" s="311"/>
    </row>
    <row r="9" spans="1:9" ht="12.75" customHeight="1"/>
    <row r="10" spans="1:9" ht="26.25" customHeight="1">
      <c r="A10" s="284" t="s">
        <v>29</v>
      </c>
      <c r="B10" s="284"/>
      <c r="C10" s="252" t="s">
        <v>30</v>
      </c>
      <c r="D10" s="252"/>
      <c r="E10" s="252"/>
      <c r="F10" s="252"/>
      <c r="G10" s="252"/>
      <c r="H10" s="252"/>
      <c r="I10" s="252"/>
    </row>
    <row r="11" spans="1:9" ht="25.5">
      <c r="A11" s="315" t="s">
        <v>0</v>
      </c>
      <c r="B11" s="21" t="s">
        <v>2</v>
      </c>
      <c r="C11" s="21" t="s">
        <v>3</v>
      </c>
      <c r="D11" s="22" t="s">
        <v>1</v>
      </c>
      <c r="E11" s="22" t="s">
        <v>109</v>
      </c>
      <c r="F11" s="23" t="s">
        <v>10</v>
      </c>
      <c r="G11" s="24" t="s">
        <v>110</v>
      </c>
      <c r="H11" s="23" t="s">
        <v>10</v>
      </c>
      <c r="I11" s="24" t="s">
        <v>110</v>
      </c>
    </row>
    <row r="12" spans="1:9" ht="25.5">
      <c r="A12" s="316"/>
      <c r="B12" s="25" t="s">
        <v>9</v>
      </c>
      <c r="C12" s="20" t="s">
        <v>8</v>
      </c>
      <c r="D12" s="26" t="s">
        <v>6</v>
      </c>
      <c r="E12" s="26" t="s">
        <v>111</v>
      </c>
      <c r="F12" s="27" t="s">
        <v>112</v>
      </c>
      <c r="G12" s="27" t="s">
        <v>112</v>
      </c>
      <c r="H12" s="27" t="s">
        <v>19</v>
      </c>
      <c r="I12" s="27" t="s">
        <v>19</v>
      </c>
    </row>
    <row r="13" spans="1:9" ht="38.25">
      <c r="A13" s="214" t="s">
        <v>35</v>
      </c>
      <c r="B13" s="285" t="s">
        <v>63</v>
      </c>
      <c r="C13" s="283">
        <v>41639</v>
      </c>
      <c r="D13" s="16" t="s">
        <v>64</v>
      </c>
      <c r="E13" s="19"/>
      <c r="F13" s="214" t="s">
        <v>34</v>
      </c>
      <c r="G13" s="285"/>
      <c r="H13" s="285" t="s">
        <v>66</v>
      </c>
      <c r="I13" s="214"/>
    </row>
    <row r="14" spans="1:9" ht="38.25">
      <c r="A14" s="215"/>
      <c r="B14" s="279"/>
      <c r="C14" s="279"/>
      <c r="D14" s="10" t="s">
        <v>40</v>
      </c>
      <c r="E14" s="19"/>
      <c r="F14" s="215"/>
      <c r="G14" s="279"/>
      <c r="H14" s="279"/>
      <c r="I14" s="215"/>
    </row>
    <row r="15" spans="1:9" ht="27.75" customHeight="1">
      <c r="A15" s="215"/>
      <c r="B15" s="279"/>
      <c r="C15" s="279"/>
      <c r="D15" s="10" t="s">
        <v>41</v>
      </c>
      <c r="E15" s="19"/>
      <c r="F15" s="215"/>
      <c r="G15" s="279"/>
      <c r="H15" s="279"/>
      <c r="I15" s="215"/>
    </row>
    <row r="16" spans="1:9" ht="38.25">
      <c r="A16" s="215"/>
      <c r="B16" s="279"/>
      <c r="C16" s="279"/>
      <c r="D16" s="10" t="s">
        <v>42</v>
      </c>
      <c r="E16" s="19"/>
      <c r="F16" s="215"/>
      <c r="G16" s="279"/>
      <c r="H16" s="279"/>
      <c r="I16" s="215"/>
    </row>
    <row r="17" spans="1:9" ht="51">
      <c r="A17" s="279"/>
      <c r="B17" s="279"/>
      <c r="C17" s="279"/>
      <c r="D17" s="10" t="s">
        <v>44</v>
      </c>
      <c r="E17" s="19"/>
      <c r="F17" s="279"/>
      <c r="G17" s="279"/>
      <c r="H17" s="279"/>
      <c r="I17" s="279"/>
    </row>
    <row r="18" spans="1:9" ht="25.5" customHeight="1">
      <c r="A18" s="280"/>
      <c r="B18" s="280"/>
      <c r="C18" s="280"/>
      <c r="D18" s="10" t="s">
        <v>43</v>
      </c>
      <c r="E18" s="19"/>
      <c r="F18" s="280"/>
      <c r="G18" s="280"/>
      <c r="H18" s="280"/>
      <c r="I18" s="280"/>
    </row>
    <row r="19" spans="1:9" ht="25.5">
      <c r="A19" s="214" t="s">
        <v>68</v>
      </c>
      <c r="B19" s="285" t="s">
        <v>63</v>
      </c>
      <c r="C19" s="283">
        <v>41639</v>
      </c>
      <c r="D19" s="18" t="s">
        <v>38</v>
      </c>
      <c r="E19" s="19"/>
      <c r="F19" s="214" t="s">
        <v>34</v>
      </c>
      <c r="G19" s="285"/>
      <c r="H19" s="285" t="s">
        <v>45</v>
      </c>
      <c r="I19" s="214"/>
    </row>
    <row r="20" spans="1:9" ht="25.5" customHeight="1">
      <c r="A20" s="279"/>
      <c r="B20" s="279"/>
      <c r="C20" s="279"/>
      <c r="D20" s="9" t="s">
        <v>37</v>
      </c>
      <c r="E20" s="19"/>
      <c r="F20" s="279"/>
      <c r="G20" s="279"/>
      <c r="H20" s="279"/>
      <c r="I20" s="279"/>
    </row>
    <row r="21" spans="1:9" ht="38.25">
      <c r="A21" s="279"/>
      <c r="B21" s="279"/>
      <c r="C21" s="279"/>
      <c r="D21" s="10" t="s">
        <v>39</v>
      </c>
      <c r="E21" s="19"/>
      <c r="F21" s="279"/>
      <c r="G21" s="279"/>
      <c r="H21" s="279"/>
      <c r="I21" s="279"/>
    </row>
    <row r="22" spans="1:9" ht="51">
      <c r="A22" s="280"/>
      <c r="B22" s="280"/>
      <c r="C22" s="280"/>
      <c r="D22" s="9" t="s">
        <v>36</v>
      </c>
      <c r="E22" s="19"/>
      <c r="F22" s="280"/>
      <c r="G22" s="280"/>
      <c r="H22" s="280"/>
      <c r="I22" s="280"/>
    </row>
    <row r="24" spans="1:9">
      <c r="A24" s="284" t="s">
        <v>29</v>
      </c>
      <c r="B24" s="284"/>
      <c r="C24" s="252" t="s">
        <v>31</v>
      </c>
      <c r="D24" s="252"/>
      <c r="E24" s="252"/>
      <c r="F24" s="252"/>
      <c r="G24" s="252"/>
      <c r="H24" s="252"/>
      <c r="I24" s="252"/>
    </row>
    <row r="25" spans="1:9" ht="38.25">
      <c r="A25" s="214" t="s">
        <v>69</v>
      </c>
      <c r="B25" s="214" t="s">
        <v>75</v>
      </c>
      <c r="C25" s="283">
        <v>41639</v>
      </c>
      <c r="D25" s="9" t="s">
        <v>106</v>
      </c>
      <c r="E25" s="11"/>
      <c r="F25" s="214" t="s">
        <v>34</v>
      </c>
      <c r="G25" s="214"/>
      <c r="H25" s="214" t="s">
        <v>74</v>
      </c>
      <c r="I25" s="214"/>
    </row>
    <row r="26" spans="1:9" ht="38.25">
      <c r="A26" s="215"/>
      <c r="B26" s="215"/>
      <c r="C26" s="286"/>
      <c r="D26" s="9" t="s">
        <v>104</v>
      </c>
      <c r="E26" s="11"/>
      <c r="F26" s="215"/>
      <c r="G26" s="215"/>
      <c r="H26" s="215"/>
      <c r="I26" s="215"/>
    </row>
    <row r="27" spans="1:9" ht="25.5">
      <c r="A27" s="279"/>
      <c r="B27" s="279"/>
      <c r="C27" s="279"/>
      <c r="D27" s="9" t="s">
        <v>70</v>
      </c>
      <c r="E27" s="11"/>
      <c r="F27" s="215"/>
      <c r="G27" s="279"/>
      <c r="H27" s="279"/>
      <c r="I27" s="215"/>
    </row>
    <row r="28" spans="1:9" ht="51">
      <c r="A28" s="279"/>
      <c r="B28" s="279"/>
      <c r="C28" s="279"/>
      <c r="D28" s="9" t="s">
        <v>71</v>
      </c>
      <c r="E28" s="11"/>
      <c r="F28" s="215"/>
      <c r="G28" s="279"/>
      <c r="H28" s="279"/>
      <c r="I28" s="215"/>
    </row>
    <row r="29" spans="1:9" ht="25.5">
      <c r="A29" s="279"/>
      <c r="B29" s="279"/>
      <c r="C29" s="279"/>
      <c r="D29" s="9" t="s">
        <v>72</v>
      </c>
      <c r="E29" s="11"/>
      <c r="F29" s="279"/>
      <c r="G29" s="279"/>
      <c r="H29" s="279"/>
      <c r="I29" s="279"/>
    </row>
    <row r="30" spans="1:9" ht="114.75">
      <c r="A30" s="214" t="s">
        <v>76</v>
      </c>
      <c r="B30" s="214" t="s">
        <v>75</v>
      </c>
      <c r="C30" s="283">
        <v>41639</v>
      </c>
      <c r="D30" s="10" t="s">
        <v>77</v>
      </c>
      <c r="E30" s="15"/>
      <c r="F30" s="214" t="s">
        <v>34</v>
      </c>
      <c r="G30" s="214"/>
      <c r="H30" s="214" t="s">
        <v>82</v>
      </c>
      <c r="I30" s="214"/>
    </row>
    <row r="31" spans="1:9" ht="38.25">
      <c r="A31" s="279"/>
      <c r="B31" s="279"/>
      <c r="C31" s="279"/>
      <c r="D31" s="10" t="s">
        <v>81</v>
      </c>
      <c r="E31" s="15"/>
      <c r="F31" s="215"/>
      <c r="G31" s="279"/>
      <c r="H31" s="279"/>
      <c r="I31" s="215"/>
    </row>
    <row r="32" spans="1:9" ht="76.5">
      <c r="A32" s="279"/>
      <c r="B32" s="279"/>
      <c r="C32" s="279"/>
      <c r="D32" s="10" t="s">
        <v>78</v>
      </c>
      <c r="E32" s="15"/>
      <c r="F32" s="215"/>
      <c r="G32" s="279"/>
      <c r="H32" s="279"/>
      <c r="I32" s="215"/>
    </row>
    <row r="33" spans="1:9" ht="63.75">
      <c r="A33" s="279"/>
      <c r="B33" s="279"/>
      <c r="C33" s="279"/>
      <c r="D33" s="10" t="s">
        <v>79</v>
      </c>
      <c r="E33" s="15"/>
      <c r="F33" s="215"/>
      <c r="G33" s="279"/>
      <c r="H33" s="279"/>
      <c r="I33" s="215"/>
    </row>
    <row r="34" spans="1:9" ht="89.25">
      <c r="A34" s="279"/>
      <c r="B34" s="279"/>
      <c r="C34" s="279"/>
      <c r="D34" s="17" t="s">
        <v>80</v>
      </c>
      <c r="E34" s="15"/>
      <c r="F34" s="215"/>
      <c r="G34" s="279"/>
      <c r="H34" s="279"/>
      <c r="I34" s="215"/>
    </row>
    <row r="35" spans="1:9" ht="63.75" customHeight="1">
      <c r="A35" s="279"/>
      <c r="B35" s="279"/>
      <c r="C35" s="279"/>
      <c r="D35" s="9" t="s">
        <v>105</v>
      </c>
      <c r="E35" s="15"/>
      <c r="F35" s="215"/>
      <c r="G35" s="279"/>
      <c r="H35" s="279"/>
      <c r="I35" s="215"/>
    </row>
    <row r="36" spans="1:9" ht="38.25">
      <c r="A36" s="285" t="s">
        <v>67</v>
      </c>
      <c r="B36" s="285" t="s">
        <v>73</v>
      </c>
      <c r="C36" s="283">
        <v>41639</v>
      </c>
      <c r="D36" s="9" t="s">
        <v>85</v>
      </c>
      <c r="E36" s="11"/>
      <c r="F36" s="214" t="s">
        <v>34</v>
      </c>
      <c r="G36" s="214"/>
      <c r="H36" s="214" t="s">
        <v>107</v>
      </c>
      <c r="I36" s="214"/>
    </row>
    <row r="37" spans="1:9">
      <c r="A37" s="279"/>
      <c r="B37" s="279"/>
      <c r="C37" s="279"/>
      <c r="D37" s="9" t="s">
        <v>83</v>
      </c>
      <c r="E37" s="11"/>
      <c r="F37" s="279"/>
      <c r="G37" s="279"/>
      <c r="H37" s="279"/>
      <c r="I37" s="279"/>
    </row>
    <row r="38" spans="1:9" ht="25.5">
      <c r="A38" s="280"/>
      <c r="B38" s="280"/>
      <c r="C38" s="280"/>
      <c r="D38" s="9" t="s">
        <v>84</v>
      </c>
      <c r="E38" s="11"/>
      <c r="F38" s="280"/>
      <c r="G38" s="280"/>
      <c r="H38" s="280"/>
      <c r="I38" s="280"/>
    </row>
    <row r="39" spans="1:9" ht="51" customHeight="1">
      <c r="A39" s="214" t="s">
        <v>86</v>
      </c>
      <c r="B39" s="285" t="s">
        <v>73</v>
      </c>
      <c r="C39" s="283">
        <v>41639</v>
      </c>
      <c r="D39" s="9" t="s">
        <v>48</v>
      </c>
      <c r="E39" s="11"/>
      <c r="F39" s="214" t="s">
        <v>34</v>
      </c>
      <c r="G39" s="214"/>
      <c r="H39" s="214" t="s">
        <v>87</v>
      </c>
      <c r="I39" s="214"/>
    </row>
    <row r="40" spans="1:9" ht="38.25">
      <c r="A40" s="279"/>
      <c r="B40" s="279"/>
      <c r="C40" s="279"/>
      <c r="D40" s="16" t="s">
        <v>47</v>
      </c>
      <c r="E40" s="11"/>
      <c r="F40" s="279"/>
      <c r="G40" s="279"/>
      <c r="H40" s="279"/>
      <c r="I40" s="279"/>
    </row>
    <row r="41" spans="1:9" ht="51">
      <c r="A41" s="280"/>
      <c r="B41" s="280"/>
      <c r="C41" s="280"/>
      <c r="D41" s="16" t="s">
        <v>49</v>
      </c>
      <c r="E41" s="11"/>
      <c r="F41" s="280"/>
      <c r="G41" s="280"/>
      <c r="H41" s="280"/>
      <c r="I41" s="280"/>
    </row>
    <row r="43" spans="1:9">
      <c r="A43" s="284" t="s">
        <v>29</v>
      </c>
      <c r="B43" s="284"/>
      <c r="C43" s="252" t="s">
        <v>32</v>
      </c>
      <c r="D43" s="252"/>
      <c r="E43" s="252"/>
      <c r="F43" s="252"/>
      <c r="G43" s="252"/>
      <c r="H43" s="252"/>
      <c r="I43" s="252"/>
    </row>
    <row r="44" spans="1:9" ht="25.5">
      <c r="A44" s="285" t="s">
        <v>50</v>
      </c>
      <c r="B44" s="214" t="s">
        <v>63</v>
      </c>
      <c r="C44" s="283">
        <v>41639</v>
      </c>
      <c r="D44" s="9" t="s">
        <v>89</v>
      </c>
      <c r="E44" s="14"/>
      <c r="F44" s="214" t="s">
        <v>34</v>
      </c>
      <c r="G44" s="214"/>
      <c r="H44" s="214" t="s">
        <v>94</v>
      </c>
      <c r="I44" s="214"/>
    </row>
    <row r="45" spans="1:9" ht="25.5">
      <c r="A45" s="279"/>
      <c r="B45" s="279"/>
      <c r="C45" s="279"/>
      <c r="D45" s="9" t="s">
        <v>90</v>
      </c>
      <c r="E45" s="14"/>
      <c r="F45" s="279"/>
      <c r="G45" s="279"/>
      <c r="H45" s="279"/>
      <c r="I45" s="279"/>
    </row>
    <row r="46" spans="1:9" ht="38.25">
      <c r="A46" s="280"/>
      <c r="B46" s="280"/>
      <c r="C46" s="280"/>
      <c r="D46" s="9" t="s">
        <v>88</v>
      </c>
      <c r="E46" s="14"/>
      <c r="F46" s="280"/>
      <c r="G46" s="280"/>
      <c r="H46" s="280"/>
      <c r="I46" s="280"/>
    </row>
    <row r="47" spans="1:9" ht="25.5">
      <c r="A47" s="287" t="s">
        <v>52</v>
      </c>
      <c r="B47" s="281" t="s">
        <v>65</v>
      </c>
      <c r="C47" s="289">
        <v>41577</v>
      </c>
      <c r="D47" s="12" t="s">
        <v>53</v>
      </c>
      <c r="E47" s="13"/>
      <c r="F47" s="281" t="s">
        <v>34</v>
      </c>
      <c r="G47" s="281"/>
      <c r="H47" s="281" t="s">
        <v>54</v>
      </c>
      <c r="I47" s="281"/>
    </row>
    <row r="48" spans="1:9" ht="38.25">
      <c r="A48" s="288"/>
      <c r="B48" s="282"/>
      <c r="C48" s="290"/>
      <c r="D48" s="12" t="s">
        <v>55</v>
      </c>
      <c r="E48" s="13"/>
      <c r="F48" s="282"/>
      <c r="G48" s="282"/>
      <c r="H48" s="282"/>
      <c r="I48" s="282"/>
    </row>
    <row r="49" spans="1:9" ht="25.5">
      <c r="A49" s="288"/>
      <c r="B49" s="282"/>
      <c r="C49" s="290"/>
      <c r="D49" s="12" t="s">
        <v>56</v>
      </c>
      <c r="E49" s="13"/>
      <c r="F49" s="282"/>
      <c r="G49" s="282"/>
      <c r="H49" s="282"/>
      <c r="I49" s="282"/>
    </row>
    <row r="50" spans="1:9">
      <c r="A50" s="285" t="s">
        <v>57</v>
      </c>
      <c r="B50" s="281" t="s">
        <v>63</v>
      </c>
      <c r="C50" s="283">
        <v>41577</v>
      </c>
      <c r="D50" s="9" t="s">
        <v>91</v>
      </c>
      <c r="E50" s="13"/>
      <c r="F50" s="214" t="s">
        <v>34</v>
      </c>
      <c r="G50" s="214"/>
      <c r="H50" s="214" t="s">
        <v>95</v>
      </c>
      <c r="I50" s="214"/>
    </row>
    <row r="51" spans="1:9" ht="38.25">
      <c r="A51" s="279"/>
      <c r="B51" s="282"/>
      <c r="C51" s="286"/>
      <c r="D51" s="9" t="s">
        <v>108</v>
      </c>
      <c r="E51" s="13"/>
      <c r="F51" s="215"/>
      <c r="G51" s="215"/>
      <c r="H51" s="215"/>
      <c r="I51" s="215"/>
    </row>
    <row r="52" spans="1:9" ht="38.25">
      <c r="A52" s="279"/>
      <c r="B52" s="282"/>
      <c r="C52" s="279"/>
      <c r="D52" s="9" t="s">
        <v>92</v>
      </c>
      <c r="E52" s="13"/>
      <c r="F52" s="279"/>
      <c r="G52" s="279"/>
      <c r="H52" s="279"/>
      <c r="I52" s="279"/>
    </row>
    <row r="53" spans="1:9" ht="38.25">
      <c r="A53" s="280"/>
      <c r="B53" s="282"/>
      <c r="C53" s="280"/>
      <c r="D53" s="9" t="s">
        <v>93</v>
      </c>
      <c r="E53" s="13"/>
      <c r="F53" s="280"/>
      <c r="G53" s="280"/>
      <c r="H53" s="280"/>
      <c r="I53" s="280"/>
    </row>
    <row r="54" spans="1:9" ht="25.5">
      <c r="A54" s="285" t="s">
        <v>51</v>
      </c>
      <c r="B54" s="214" t="s">
        <v>63</v>
      </c>
      <c r="C54" s="283">
        <v>41639</v>
      </c>
      <c r="D54" s="9" t="s">
        <v>98</v>
      </c>
      <c r="E54" s="11"/>
      <c r="F54" s="214" t="s">
        <v>34</v>
      </c>
      <c r="G54" s="214"/>
      <c r="H54" s="214" t="s">
        <v>46</v>
      </c>
      <c r="I54" s="214"/>
    </row>
    <row r="55" spans="1:9">
      <c r="A55" s="279"/>
      <c r="B55" s="279"/>
      <c r="C55" s="279"/>
      <c r="D55" s="9" t="s">
        <v>96</v>
      </c>
      <c r="E55" s="11"/>
      <c r="F55" s="279"/>
      <c r="G55" s="279"/>
      <c r="H55" s="279"/>
      <c r="I55" s="279"/>
    </row>
    <row r="56" spans="1:9" ht="51">
      <c r="A56" s="280"/>
      <c r="B56" s="280"/>
      <c r="C56" s="280"/>
      <c r="D56" s="9" t="s">
        <v>97</v>
      </c>
      <c r="E56" s="11"/>
      <c r="F56" s="280"/>
      <c r="G56" s="280"/>
      <c r="H56" s="280"/>
      <c r="I56" s="280"/>
    </row>
    <row r="57" spans="1:9" ht="38.25">
      <c r="A57" s="285" t="s">
        <v>58</v>
      </c>
      <c r="B57" s="214" t="s">
        <v>63</v>
      </c>
      <c r="C57" s="283">
        <v>41639</v>
      </c>
      <c r="D57" s="16" t="s">
        <v>59</v>
      </c>
      <c r="E57" s="14"/>
      <c r="F57" s="214" t="s">
        <v>34</v>
      </c>
      <c r="G57" s="214"/>
      <c r="H57" s="214" t="s">
        <v>101</v>
      </c>
      <c r="I57" s="214"/>
    </row>
    <row r="58" spans="1:9" ht="25.5">
      <c r="A58" s="279"/>
      <c r="B58" s="279"/>
      <c r="C58" s="279"/>
      <c r="D58" s="9" t="s">
        <v>99</v>
      </c>
      <c r="E58" s="14"/>
      <c r="F58" s="279"/>
      <c r="G58" s="279"/>
      <c r="H58" s="279"/>
      <c r="I58" s="279"/>
    </row>
    <row r="59" spans="1:9" ht="25.5">
      <c r="A59" s="280"/>
      <c r="B59" s="280"/>
      <c r="C59" s="280"/>
      <c r="D59" s="12" t="s">
        <v>100</v>
      </c>
      <c r="E59" s="14"/>
      <c r="F59" s="280"/>
      <c r="G59" s="280"/>
      <c r="H59" s="280"/>
      <c r="I59" s="280"/>
    </row>
    <row r="61" spans="1:9">
      <c r="A61" s="284" t="s">
        <v>29</v>
      </c>
      <c r="B61" s="284"/>
      <c r="C61" s="252" t="s">
        <v>33</v>
      </c>
      <c r="D61" s="252"/>
      <c r="E61" s="252"/>
      <c r="F61" s="252"/>
      <c r="G61" s="252"/>
      <c r="H61" s="252"/>
      <c r="I61" s="252"/>
    </row>
    <row r="62" spans="1:9" ht="25.5">
      <c r="A62" s="214" t="s">
        <v>60</v>
      </c>
      <c r="B62" s="214" t="s">
        <v>63</v>
      </c>
      <c r="C62" s="283">
        <v>41274</v>
      </c>
      <c r="D62" s="16" t="s">
        <v>61</v>
      </c>
      <c r="E62" s="14"/>
      <c r="F62" s="214" t="s">
        <v>34</v>
      </c>
      <c r="G62" s="214"/>
      <c r="H62" s="214" t="s">
        <v>103</v>
      </c>
      <c r="I62" s="214"/>
    </row>
    <row r="63" spans="1:9" ht="25.5">
      <c r="A63" s="279"/>
      <c r="B63" s="279"/>
      <c r="C63" s="279"/>
      <c r="D63" s="16" t="s">
        <v>62</v>
      </c>
      <c r="E63" s="14"/>
      <c r="F63" s="279"/>
      <c r="G63" s="215"/>
      <c r="H63" s="215"/>
      <c r="I63" s="279"/>
    </row>
    <row r="64" spans="1:9" ht="25.5">
      <c r="A64" s="280"/>
      <c r="B64" s="280"/>
      <c r="C64" s="280"/>
      <c r="D64" s="9" t="s">
        <v>102</v>
      </c>
      <c r="E64" s="14"/>
      <c r="F64" s="280"/>
      <c r="G64" s="216"/>
      <c r="H64" s="216"/>
      <c r="I64" s="280"/>
    </row>
  </sheetData>
  <mergeCells count="105">
    <mergeCell ref="I62:I64"/>
    <mergeCell ref="A44:A46"/>
    <mergeCell ref="H50:H53"/>
    <mergeCell ref="I50:I53"/>
    <mergeCell ref="C57:C59"/>
    <mergeCell ref="G57:G59"/>
    <mergeCell ref="H57:H59"/>
    <mergeCell ref="I57:I59"/>
    <mergeCell ref="A57:A59"/>
    <mergeCell ref="B57:B59"/>
    <mergeCell ref="F47:F49"/>
    <mergeCell ref="A50:A53"/>
    <mergeCell ref="B50:B53"/>
    <mergeCell ref="C50:C53"/>
    <mergeCell ref="F50:F53"/>
    <mergeCell ref="G50:G53"/>
    <mergeCell ref="A54:A56"/>
    <mergeCell ref="B54:B56"/>
    <mergeCell ref="C54:C56"/>
    <mergeCell ref="F54:F56"/>
    <mergeCell ref="G54:G56"/>
    <mergeCell ref="H54:H56"/>
    <mergeCell ref="I54:I56"/>
    <mergeCell ref="F57:F59"/>
    <mergeCell ref="B47:B49"/>
    <mergeCell ref="C47:C49"/>
    <mergeCell ref="G47:G49"/>
    <mergeCell ref="H47:H49"/>
    <mergeCell ref="I47:I49"/>
    <mergeCell ref="A8:B8"/>
    <mergeCell ref="C8:I8"/>
    <mergeCell ref="A11:A12"/>
    <mergeCell ref="A13:A18"/>
    <mergeCell ref="B13:B18"/>
    <mergeCell ref="C13:C18"/>
    <mergeCell ref="F13:F18"/>
    <mergeCell ref="A19:A22"/>
    <mergeCell ref="B19:B22"/>
    <mergeCell ref="C19:C22"/>
    <mergeCell ref="F19:F22"/>
    <mergeCell ref="G19:G22"/>
    <mergeCell ref="H19:H22"/>
    <mergeCell ref="G25:G29"/>
    <mergeCell ref="A1:A4"/>
    <mergeCell ref="B1:G5"/>
    <mergeCell ref="H1:I2"/>
    <mergeCell ref="H3:I3"/>
    <mergeCell ref="A6:B6"/>
    <mergeCell ref="A7:B7"/>
    <mergeCell ref="C7:D7"/>
    <mergeCell ref="A10:B10"/>
    <mergeCell ref="C10:I10"/>
    <mergeCell ref="E7:F7"/>
    <mergeCell ref="G7:I7"/>
    <mergeCell ref="G13:G18"/>
    <mergeCell ref="H13:H18"/>
    <mergeCell ref="I13:I18"/>
    <mergeCell ref="I19:I22"/>
    <mergeCell ref="C30:C35"/>
    <mergeCell ref="F30:F35"/>
    <mergeCell ref="G30:G35"/>
    <mergeCell ref="H30:H35"/>
    <mergeCell ref="C6:I6"/>
    <mergeCell ref="A24:B24"/>
    <mergeCell ref="C24:I24"/>
    <mergeCell ref="A25:A29"/>
    <mergeCell ref="B25:B29"/>
    <mergeCell ref="C25:C29"/>
    <mergeCell ref="F25:F29"/>
    <mergeCell ref="I30:I35"/>
    <mergeCell ref="A36:A38"/>
    <mergeCell ref="B36:B38"/>
    <mergeCell ref="C36:C38"/>
    <mergeCell ref="F36:F38"/>
    <mergeCell ref="G36:G38"/>
    <mergeCell ref="H36:H38"/>
    <mergeCell ref="I36:I38"/>
    <mergeCell ref="A30:A35"/>
    <mergeCell ref="B30:B35"/>
    <mergeCell ref="H25:H29"/>
    <mergeCell ref="I25:I29"/>
    <mergeCell ref="A61:B61"/>
    <mergeCell ref="C61:I61"/>
    <mergeCell ref="A62:A64"/>
    <mergeCell ref="B62:B64"/>
    <mergeCell ref="C62:C64"/>
    <mergeCell ref="F62:F64"/>
    <mergeCell ref="G62:G64"/>
    <mergeCell ref="H62:H64"/>
    <mergeCell ref="C39:C41"/>
    <mergeCell ref="F39:F41"/>
    <mergeCell ref="G39:G41"/>
    <mergeCell ref="H39:H41"/>
    <mergeCell ref="I39:I41"/>
    <mergeCell ref="A43:B43"/>
    <mergeCell ref="C43:I43"/>
    <mergeCell ref="B44:B46"/>
    <mergeCell ref="C44:C46"/>
    <mergeCell ref="F44:F46"/>
    <mergeCell ref="G44:G46"/>
    <mergeCell ref="H44:H46"/>
    <mergeCell ref="I44:I46"/>
    <mergeCell ref="A39:A41"/>
    <mergeCell ref="B39:B41"/>
    <mergeCell ref="A47:A49"/>
  </mergeCells>
  <pageMargins left="0.23622047244094491" right="0.23622047244094491" top="0.31496062992125984" bottom="0.39370078740157483" header="0" footer="0"/>
  <pageSetup scale="87"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64"/>
  <sheetViews>
    <sheetView zoomScale="80" zoomScaleNormal="80" workbookViewId="0">
      <pane ySplit="8" topLeftCell="A9" activePane="bottomLeft" state="frozen"/>
      <selection activeCell="G13" sqref="G13:G18"/>
      <selection pane="bottomLeft" activeCell="G13" sqref="G13:G18"/>
    </sheetView>
  </sheetViews>
  <sheetFormatPr baseColWidth="10" defaultRowHeight="12.75"/>
  <cols>
    <col min="1" max="1" width="18.5703125" style="7" customWidth="1"/>
    <col min="2" max="2" width="16.85546875" style="7" customWidth="1"/>
    <col min="3" max="3" width="12.85546875" style="7" customWidth="1"/>
    <col min="4" max="4" width="24.5703125" style="7" customWidth="1"/>
    <col min="5" max="5" width="28.5703125" style="7" customWidth="1"/>
    <col min="6" max="6" width="16.28515625" style="7" customWidth="1"/>
    <col min="7" max="8" width="16.7109375" style="7" customWidth="1"/>
    <col min="9" max="9" width="15.140625" style="7" customWidth="1"/>
    <col min="10" max="16384" width="11.42578125" style="7"/>
  </cols>
  <sheetData>
    <row r="1" spans="1:9" s="1" customFormat="1" ht="15.75" customHeight="1">
      <c r="A1" s="291"/>
      <c r="B1" s="293" t="s">
        <v>20</v>
      </c>
      <c r="C1" s="294"/>
      <c r="D1" s="294"/>
      <c r="E1" s="294"/>
      <c r="F1" s="294"/>
      <c r="G1" s="295"/>
      <c r="H1" s="302" t="s">
        <v>21</v>
      </c>
      <c r="I1" s="303"/>
    </row>
    <row r="2" spans="1:9" s="1" customFormat="1" ht="13.5" customHeight="1">
      <c r="A2" s="292"/>
      <c r="B2" s="296"/>
      <c r="C2" s="297"/>
      <c r="D2" s="297"/>
      <c r="E2" s="297"/>
      <c r="F2" s="297"/>
      <c r="G2" s="298"/>
      <c r="H2" s="304"/>
      <c r="I2" s="305"/>
    </row>
    <row r="3" spans="1:9" s="1" customFormat="1" ht="16.5" customHeight="1">
      <c r="A3" s="292"/>
      <c r="B3" s="296"/>
      <c r="C3" s="297"/>
      <c r="D3" s="297"/>
      <c r="E3" s="297"/>
      <c r="F3" s="297"/>
      <c r="G3" s="298"/>
      <c r="H3" s="304" t="s">
        <v>22</v>
      </c>
      <c r="I3" s="305"/>
    </row>
    <row r="4" spans="1:9" s="1" customFormat="1" ht="13.5" customHeight="1">
      <c r="A4" s="292"/>
      <c r="B4" s="296"/>
      <c r="C4" s="297"/>
      <c r="D4" s="297"/>
      <c r="E4" s="297"/>
      <c r="F4" s="297"/>
      <c r="G4" s="298"/>
      <c r="H4" s="2" t="s">
        <v>11</v>
      </c>
      <c r="I4" s="3" t="s">
        <v>12</v>
      </c>
    </row>
    <row r="5" spans="1:9" s="1" customFormat="1" ht="24" customHeight="1" thickBot="1">
      <c r="A5" s="4" t="s">
        <v>13</v>
      </c>
      <c r="B5" s="299"/>
      <c r="C5" s="300"/>
      <c r="D5" s="300"/>
      <c r="E5" s="300"/>
      <c r="F5" s="300"/>
      <c r="G5" s="301"/>
      <c r="H5" s="5">
        <v>2</v>
      </c>
      <c r="I5" s="6" t="s">
        <v>14</v>
      </c>
    </row>
    <row r="6" spans="1:9" s="1" customFormat="1" ht="15" customHeight="1">
      <c r="A6" s="306" t="s">
        <v>4</v>
      </c>
      <c r="B6" s="306"/>
      <c r="C6" s="238"/>
      <c r="D6" s="238"/>
      <c r="E6" s="238"/>
      <c r="F6" s="238"/>
      <c r="G6" s="238"/>
      <c r="H6" s="238"/>
      <c r="I6" s="238"/>
    </row>
    <row r="7" spans="1:9" s="1" customFormat="1">
      <c r="A7" s="312" t="s">
        <v>23</v>
      </c>
      <c r="B7" s="312"/>
      <c r="C7" s="313" t="s">
        <v>28</v>
      </c>
      <c r="D7" s="314"/>
      <c r="E7" s="307" t="s">
        <v>25</v>
      </c>
      <c r="F7" s="307"/>
      <c r="G7" s="307"/>
      <c r="H7" s="307"/>
      <c r="I7" s="307"/>
    </row>
    <row r="8" spans="1:9" ht="25.5" customHeight="1">
      <c r="A8" s="308" t="s">
        <v>16</v>
      </c>
      <c r="B8" s="309"/>
      <c r="C8" s="310"/>
      <c r="D8" s="311"/>
      <c r="E8" s="311"/>
      <c r="F8" s="311"/>
      <c r="G8" s="311"/>
      <c r="H8" s="311"/>
      <c r="I8" s="311"/>
    </row>
    <row r="9" spans="1:9" ht="12.75" customHeight="1"/>
    <row r="10" spans="1:9" ht="26.25" customHeight="1">
      <c r="A10" s="284" t="s">
        <v>29</v>
      </c>
      <c r="B10" s="284"/>
      <c r="C10" s="252" t="s">
        <v>30</v>
      </c>
      <c r="D10" s="252"/>
      <c r="E10" s="252"/>
      <c r="F10" s="252"/>
      <c r="G10" s="252"/>
      <c r="H10" s="252"/>
      <c r="I10" s="252"/>
    </row>
    <row r="11" spans="1:9" ht="25.5">
      <c r="A11" s="315" t="s">
        <v>0</v>
      </c>
      <c r="B11" s="21" t="s">
        <v>2</v>
      </c>
      <c r="C11" s="21" t="s">
        <v>3</v>
      </c>
      <c r="D11" s="22" t="s">
        <v>1</v>
      </c>
      <c r="E11" s="22" t="s">
        <v>109</v>
      </c>
      <c r="F11" s="23" t="s">
        <v>10</v>
      </c>
      <c r="G11" s="24" t="s">
        <v>110</v>
      </c>
      <c r="H11" s="23" t="s">
        <v>10</v>
      </c>
      <c r="I11" s="24" t="s">
        <v>110</v>
      </c>
    </row>
    <row r="12" spans="1:9" ht="25.5">
      <c r="A12" s="316"/>
      <c r="B12" s="25" t="s">
        <v>9</v>
      </c>
      <c r="C12" s="20" t="s">
        <v>8</v>
      </c>
      <c r="D12" s="26" t="s">
        <v>6</v>
      </c>
      <c r="E12" s="26" t="s">
        <v>111</v>
      </c>
      <c r="F12" s="27" t="s">
        <v>112</v>
      </c>
      <c r="G12" s="27" t="s">
        <v>112</v>
      </c>
      <c r="H12" s="27" t="s">
        <v>19</v>
      </c>
      <c r="I12" s="27" t="s">
        <v>19</v>
      </c>
    </row>
    <row r="13" spans="1:9" ht="38.25">
      <c r="A13" s="214" t="s">
        <v>35</v>
      </c>
      <c r="B13" s="285" t="s">
        <v>63</v>
      </c>
      <c r="C13" s="283">
        <v>41639</v>
      </c>
      <c r="D13" s="16" t="s">
        <v>64</v>
      </c>
      <c r="E13" s="19"/>
      <c r="F13" s="214" t="s">
        <v>34</v>
      </c>
      <c r="G13" s="285"/>
      <c r="H13" s="285" t="s">
        <v>66</v>
      </c>
      <c r="I13" s="214"/>
    </row>
    <row r="14" spans="1:9" ht="38.25">
      <c r="A14" s="215"/>
      <c r="B14" s="279"/>
      <c r="C14" s="279"/>
      <c r="D14" s="10" t="s">
        <v>40</v>
      </c>
      <c r="E14" s="19"/>
      <c r="F14" s="215"/>
      <c r="G14" s="279"/>
      <c r="H14" s="279"/>
      <c r="I14" s="215"/>
    </row>
    <row r="15" spans="1:9" ht="27.75" customHeight="1">
      <c r="A15" s="215"/>
      <c r="B15" s="279"/>
      <c r="C15" s="279"/>
      <c r="D15" s="10" t="s">
        <v>41</v>
      </c>
      <c r="E15" s="19"/>
      <c r="F15" s="215"/>
      <c r="G15" s="279"/>
      <c r="H15" s="279"/>
      <c r="I15" s="215"/>
    </row>
    <row r="16" spans="1:9" ht="38.25">
      <c r="A16" s="215"/>
      <c r="B16" s="279"/>
      <c r="C16" s="279"/>
      <c r="D16" s="10" t="s">
        <v>42</v>
      </c>
      <c r="E16" s="19"/>
      <c r="F16" s="215"/>
      <c r="G16" s="279"/>
      <c r="H16" s="279"/>
      <c r="I16" s="215"/>
    </row>
    <row r="17" spans="1:9" ht="51">
      <c r="A17" s="279"/>
      <c r="B17" s="279"/>
      <c r="C17" s="279"/>
      <c r="D17" s="10" t="s">
        <v>44</v>
      </c>
      <c r="E17" s="19"/>
      <c r="F17" s="279"/>
      <c r="G17" s="279"/>
      <c r="H17" s="279"/>
      <c r="I17" s="279"/>
    </row>
    <row r="18" spans="1:9" ht="25.5" customHeight="1">
      <c r="A18" s="280"/>
      <c r="B18" s="280"/>
      <c r="C18" s="280"/>
      <c r="D18" s="10" t="s">
        <v>43</v>
      </c>
      <c r="E18" s="19"/>
      <c r="F18" s="280"/>
      <c r="G18" s="280"/>
      <c r="H18" s="280"/>
      <c r="I18" s="280"/>
    </row>
    <row r="19" spans="1:9" ht="25.5">
      <c r="A19" s="214" t="s">
        <v>68</v>
      </c>
      <c r="B19" s="285" t="s">
        <v>63</v>
      </c>
      <c r="C19" s="283">
        <v>41639</v>
      </c>
      <c r="D19" s="18" t="s">
        <v>38</v>
      </c>
      <c r="E19" s="19"/>
      <c r="F19" s="214" t="s">
        <v>34</v>
      </c>
      <c r="G19" s="285"/>
      <c r="H19" s="285" t="s">
        <v>45</v>
      </c>
      <c r="I19" s="214"/>
    </row>
    <row r="20" spans="1:9" ht="25.5" customHeight="1">
      <c r="A20" s="279"/>
      <c r="B20" s="279"/>
      <c r="C20" s="279"/>
      <c r="D20" s="9" t="s">
        <v>37</v>
      </c>
      <c r="E20" s="19"/>
      <c r="F20" s="279"/>
      <c r="G20" s="279"/>
      <c r="H20" s="279"/>
      <c r="I20" s="279"/>
    </row>
    <row r="21" spans="1:9" ht="38.25">
      <c r="A21" s="279"/>
      <c r="B21" s="279"/>
      <c r="C21" s="279"/>
      <c r="D21" s="10" t="s">
        <v>39</v>
      </c>
      <c r="E21" s="19"/>
      <c r="F21" s="279"/>
      <c r="G21" s="279"/>
      <c r="H21" s="279"/>
      <c r="I21" s="279"/>
    </row>
    <row r="22" spans="1:9" ht="51">
      <c r="A22" s="280"/>
      <c r="B22" s="280"/>
      <c r="C22" s="280"/>
      <c r="D22" s="9" t="s">
        <v>36</v>
      </c>
      <c r="E22" s="19"/>
      <c r="F22" s="280"/>
      <c r="G22" s="280"/>
      <c r="H22" s="280"/>
      <c r="I22" s="280"/>
    </row>
    <row r="24" spans="1:9">
      <c r="A24" s="284" t="s">
        <v>29</v>
      </c>
      <c r="B24" s="284"/>
      <c r="C24" s="252" t="s">
        <v>31</v>
      </c>
      <c r="D24" s="252"/>
      <c r="E24" s="252"/>
      <c r="F24" s="252"/>
      <c r="G24" s="252"/>
      <c r="H24" s="252"/>
      <c r="I24" s="252"/>
    </row>
    <row r="25" spans="1:9" ht="38.25">
      <c r="A25" s="214" t="s">
        <v>69</v>
      </c>
      <c r="B25" s="214" t="s">
        <v>75</v>
      </c>
      <c r="C25" s="283">
        <v>41639</v>
      </c>
      <c r="D25" s="9" t="s">
        <v>106</v>
      </c>
      <c r="E25" s="11"/>
      <c r="F25" s="214" t="s">
        <v>34</v>
      </c>
      <c r="G25" s="214"/>
      <c r="H25" s="214" t="s">
        <v>74</v>
      </c>
      <c r="I25" s="214"/>
    </row>
    <row r="26" spans="1:9" ht="38.25">
      <c r="A26" s="215"/>
      <c r="B26" s="215"/>
      <c r="C26" s="286"/>
      <c r="D26" s="9" t="s">
        <v>104</v>
      </c>
      <c r="E26" s="11"/>
      <c r="F26" s="215"/>
      <c r="G26" s="215"/>
      <c r="H26" s="215"/>
      <c r="I26" s="215"/>
    </row>
    <row r="27" spans="1:9" ht="25.5">
      <c r="A27" s="279"/>
      <c r="B27" s="279"/>
      <c r="C27" s="279"/>
      <c r="D27" s="9" t="s">
        <v>70</v>
      </c>
      <c r="E27" s="11"/>
      <c r="F27" s="215"/>
      <c r="G27" s="279"/>
      <c r="H27" s="279"/>
      <c r="I27" s="215"/>
    </row>
    <row r="28" spans="1:9" ht="51">
      <c r="A28" s="279"/>
      <c r="B28" s="279"/>
      <c r="C28" s="279"/>
      <c r="D28" s="9" t="s">
        <v>71</v>
      </c>
      <c r="E28" s="11"/>
      <c r="F28" s="215"/>
      <c r="G28" s="279"/>
      <c r="H28" s="279"/>
      <c r="I28" s="215"/>
    </row>
    <row r="29" spans="1:9" ht="25.5">
      <c r="A29" s="279"/>
      <c r="B29" s="279"/>
      <c r="C29" s="279"/>
      <c r="D29" s="9" t="s">
        <v>72</v>
      </c>
      <c r="E29" s="11"/>
      <c r="F29" s="279"/>
      <c r="G29" s="279"/>
      <c r="H29" s="279"/>
      <c r="I29" s="279"/>
    </row>
    <row r="30" spans="1:9" ht="114.75">
      <c r="A30" s="214" t="s">
        <v>76</v>
      </c>
      <c r="B30" s="214" t="s">
        <v>75</v>
      </c>
      <c r="C30" s="283">
        <v>41639</v>
      </c>
      <c r="D30" s="10" t="s">
        <v>77</v>
      </c>
      <c r="E30" s="15"/>
      <c r="F30" s="214" t="s">
        <v>34</v>
      </c>
      <c r="G30" s="214"/>
      <c r="H30" s="214" t="s">
        <v>82</v>
      </c>
      <c r="I30" s="214"/>
    </row>
    <row r="31" spans="1:9" ht="38.25">
      <c r="A31" s="279"/>
      <c r="B31" s="279"/>
      <c r="C31" s="279"/>
      <c r="D31" s="10" t="s">
        <v>81</v>
      </c>
      <c r="E31" s="15"/>
      <c r="F31" s="215"/>
      <c r="G31" s="279"/>
      <c r="H31" s="279"/>
      <c r="I31" s="215"/>
    </row>
    <row r="32" spans="1:9" ht="76.5">
      <c r="A32" s="279"/>
      <c r="B32" s="279"/>
      <c r="C32" s="279"/>
      <c r="D32" s="10" t="s">
        <v>78</v>
      </c>
      <c r="E32" s="15"/>
      <c r="F32" s="215"/>
      <c r="G32" s="279"/>
      <c r="H32" s="279"/>
      <c r="I32" s="215"/>
    </row>
    <row r="33" spans="1:9" ht="63.75">
      <c r="A33" s="279"/>
      <c r="B33" s="279"/>
      <c r="C33" s="279"/>
      <c r="D33" s="10" t="s">
        <v>79</v>
      </c>
      <c r="E33" s="15"/>
      <c r="F33" s="215"/>
      <c r="G33" s="279"/>
      <c r="H33" s="279"/>
      <c r="I33" s="215"/>
    </row>
    <row r="34" spans="1:9" ht="89.25">
      <c r="A34" s="279"/>
      <c r="B34" s="279"/>
      <c r="C34" s="279"/>
      <c r="D34" s="17" t="s">
        <v>80</v>
      </c>
      <c r="E34" s="15"/>
      <c r="F34" s="215"/>
      <c r="G34" s="279"/>
      <c r="H34" s="279"/>
      <c r="I34" s="215"/>
    </row>
    <row r="35" spans="1:9" ht="63.75" customHeight="1">
      <c r="A35" s="279"/>
      <c r="B35" s="279"/>
      <c r="C35" s="279"/>
      <c r="D35" s="9" t="s">
        <v>105</v>
      </c>
      <c r="E35" s="15"/>
      <c r="F35" s="215"/>
      <c r="G35" s="279"/>
      <c r="H35" s="279"/>
      <c r="I35" s="215"/>
    </row>
    <row r="36" spans="1:9" ht="38.25">
      <c r="A36" s="285" t="s">
        <v>67</v>
      </c>
      <c r="B36" s="285" t="s">
        <v>73</v>
      </c>
      <c r="C36" s="283">
        <v>41639</v>
      </c>
      <c r="D36" s="9" t="s">
        <v>85</v>
      </c>
      <c r="E36" s="11"/>
      <c r="F36" s="214" t="s">
        <v>34</v>
      </c>
      <c r="G36" s="214"/>
      <c r="H36" s="214" t="s">
        <v>107</v>
      </c>
      <c r="I36" s="214"/>
    </row>
    <row r="37" spans="1:9">
      <c r="A37" s="279"/>
      <c r="B37" s="279"/>
      <c r="C37" s="279"/>
      <c r="D37" s="9" t="s">
        <v>83</v>
      </c>
      <c r="E37" s="11"/>
      <c r="F37" s="279"/>
      <c r="G37" s="279"/>
      <c r="H37" s="279"/>
      <c r="I37" s="279"/>
    </row>
    <row r="38" spans="1:9" ht="25.5">
      <c r="A38" s="280"/>
      <c r="B38" s="280"/>
      <c r="C38" s="280"/>
      <c r="D38" s="9" t="s">
        <v>84</v>
      </c>
      <c r="E38" s="11"/>
      <c r="F38" s="280"/>
      <c r="G38" s="280"/>
      <c r="H38" s="280"/>
      <c r="I38" s="280"/>
    </row>
    <row r="39" spans="1:9" ht="51" customHeight="1">
      <c r="A39" s="214" t="s">
        <v>86</v>
      </c>
      <c r="B39" s="285" t="s">
        <v>73</v>
      </c>
      <c r="C39" s="283">
        <v>41639</v>
      </c>
      <c r="D39" s="9" t="s">
        <v>48</v>
      </c>
      <c r="E39" s="11"/>
      <c r="F39" s="214" t="s">
        <v>34</v>
      </c>
      <c r="G39" s="214"/>
      <c r="H39" s="214" t="s">
        <v>87</v>
      </c>
      <c r="I39" s="214"/>
    </row>
    <row r="40" spans="1:9" ht="38.25">
      <c r="A40" s="279"/>
      <c r="B40" s="279"/>
      <c r="C40" s="279"/>
      <c r="D40" s="16" t="s">
        <v>47</v>
      </c>
      <c r="E40" s="11"/>
      <c r="F40" s="279"/>
      <c r="G40" s="279"/>
      <c r="H40" s="279"/>
      <c r="I40" s="279"/>
    </row>
    <row r="41" spans="1:9" ht="51">
      <c r="A41" s="280"/>
      <c r="B41" s="280"/>
      <c r="C41" s="280"/>
      <c r="D41" s="16" t="s">
        <v>49</v>
      </c>
      <c r="E41" s="11"/>
      <c r="F41" s="280"/>
      <c r="G41" s="280"/>
      <c r="H41" s="280"/>
      <c r="I41" s="280"/>
    </row>
    <row r="43" spans="1:9">
      <c r="A43" s="284" t="s">
        <v>29</v>
      </c>
      <c r="B43" s="284"/>
      <c r="C43" s="252" t="s">
        <v>32</v>
      </c>
      <c r="D43" s="252"/>
      <c r="E43" s="252"/>
      <c r="F43" s="252"/>
      <c r="G43" s="252"/>
      <c r="H43" s="252"/>
      <c r="I43" s="252"/>
    </row>
    <row r="44" spans="1:9" ht="25.5">
      <c r="A44" s="285" t="s">
        <v>50</v>
      </c>
      <c r="B44" s="214" t="s">
        <v>63</v>
      </c>
      <c r="C44" s="283">
        <v>41639</v>
      </c>
      <c r="D44" s="9" t="s">
        <v>89</v>
      </c>
      <c r="E44" s="14"/>
      <c r="F44" s="214" t="s">
        <v>34</v>
      </c>
      <c r="G44" s="214"/>
      <c r="H44" s="214" t="s">
        <v>94</v>
      </c>
      <c r="I44" s="214"/>
    </row>
    <row r="45" spans="1:9" ht="25.5">
      <c r="A45" s="279"/>
      <c r="B45" s="279"/>
      <c r="C45" s="279"/>
      <c r="D45" s="9" t="s">
        <v>90</v>
      </c>
      <c r="E45" s="14"/>
      <c r="F45" s="279"/>
      <c r="G45" s="279"/>
      <c r="H45" s="279"/>
      <c r="I45" s="279"/>
    </row>
    <row r="46" spans="1:9" ht="38.25">
      <c r="A46" s="280"/>
      <c r="B46" s="280"/>
      <c r="C46" s="280"/>
      <c r="D46" s="9" t="s">
        <v>88</v>
      </c>
      <c r="E46" s="14"/>
      <c r="F46" s="280"/>
      <c r="G46" s="280"/>
      <c r="H46" s="280"/>
      <c r="I46" s="280"/>
    </row>
    <row r="47" spans="1:9" ht="25.5">
      <c r="A47" s="287" t="s">
        <v>52</v>
      </c>
      <c r="B47" s="281" t="s">
        <v>65</v>
      </c>
      <c r="C47" s="289">
        <v>41577</v>
      </c>
      <c r="D47" s="12" t="s">
        <v>53</v>
      </c>
      <c r="E47" s="13"/>
      <c r="F47" s="281" t="s">
        <v>34</v>
      </c>
      <c r="G47" s="281"/>
      <c r="H47" s="281" t="s">
        <v>54</v>
      </c>
      <c r="I47" s="281"/>
    </row>
    <row r="48" spans="1:9" ht="38.25">
      <c r="A48" s="288"/>
      <c r="B48" s="282"/>
      <c r="C48" s="290"/>
      <c r="D48" s="12" t="s">
        <v>55</v>
      </c>
      <c r="E48" s="13"/>
      <c r="F48" s="282"/>
      <c r="G48" s="282"/>
      <c r="H48" s="282"/>
      <c r="I48" s="282"/>
    </row>
    <row r="49" spans="1:9" ht="25.5">
      <c r="A49" s="288"/>
      <c r="B49" s="282"/>
      <c r="C49" s="290"/>
      <c r="D49" s="12" t="s">
        <v>56</v>
      </c>
      <c r="E49" s="13"/>
      <c r="F49" s="282"/>
      <c r="G49" s="282"/>
      <c r="H49" s="282"/>
      <c r="I49" s="282"/>
    </row>
    <row r="50" spans="1:9">
      <c r="A50" s="285" t="s">
        <v>57</v>
      </c>
      <c r="B50" s="281" t="s">
        <v>63</v>
      </c>
      <c r="C50" s="283">
        <v>41577</v>
      </c>
      <c r="D50" s="9" t="s">
        <v>91</v>
      </c>
      <c r="E50" s="13"/>
      <c r="F50" s="214" t="s">
        <v>34</v>
      </c>
      <c r="G50" s="214"/>
      <c r="H50" s="214" t="s">
        <v>95</v>
      </c>
      <c r="I50" s="214"/>
    </row>
    <row r="51" spans="1:9" ht="38.25">
      <c r="A51" s="279"/>
      <c r="B51" s="282"/>
      <c r="C51" s="286"/>
      <c r="D51" s="9" t="s">
        <v>108</v>
      </c>
      <c r="E51" s="13"/>
      <c r="F51" s="215"/>
      <c r="G51" s="215"/>
      <c r="H51" s="215"/>
      <c r="I51" s="215"/>
    </row>
    <row r="52" spans="1:9" ht="38.25">
      <c r="A52" s="279"/>
      <c r="B52" s="282"/>
      <c r="C52" s="279"/>
      <c r="D52" s="9" t="s">
        <v>92</v>
      </c>
      <c r="E52" s="13"/>
      <c r="F52" s="279"/>
      <c r="G52" s="279"/>
      <c r="H52" s="279"/>
      <c r="I52" s="279"/>
    </row>
    <row r="53" spans="1:9" ht="38.25">
      <c r="A53" s="280"/>
      <c r="B53" s="282"/>
      <c r="C53" s="280"/>
      <c r="D53" s="9" t="s">
        <v>93</v>
      </c>
      <c r="E53" s="13"/>
      <c r="F53" s="280"/>
      <c r="G53" s="280"/>
      <c r="H53" s="280"/>
      <c r="I53" s="280"/>
    </row>
    <row r="54" spans="1:9" ht="25.5">
      <c r="A54" s="285" t="s">
        <v>51</v>
      </c>
      <c r="B54" s="214" t="s">
        <v>63</v>
      </c>
      <c r="C54" s="283">
        <v>41639</v>
      </c>
      <c r="D54" s="9" t="s">
        <v>98</v>
      </c>
      <c r="E54" s="11"/>
      <c r="F54" s="214" t="s">
        <v>34</v>
      </c>
      <c r="G54" s="214"/>
      <c r="H54" s="214" t="s">
        <v>46</v>
      </c>
      <c r="I54" s="214"/>
    </row>
    <row r="55" spans="1:9">
      <c r="A55" s="279"/>
      <c r="B55" s="279"/>
      <c r="C55" s="279"/>
      <c r="D55" s="9" t="s">
        <v>96</v>
      </c>
      <c r="E55" s="11"/>
      <c r="F55" s="279"/>
      <c r="G55" s="279"/>
      <c r="H55" s="279"/>
      <c r="I55" s="279"/>
    </row>
    <row r="56" spans="1:9" ht="51">
      <c r="A56" s="280"/>
      <c r="B56" s="280"/>
      <c r="C56" s="280"/>
      <c r="D56" s="9" t="s">
        <v>97</v>
      </c>
      <c r="E56" s="11"/>
      <c r="F56" s="280"/>
      <c r="G56" s="280"/>
      <c r="H56" s="280"/>
      <c r="I56" s="280"/>
    </row>
    <row r="57" spans="1:9" ht="38.25">
      <c r="A57" s="285" t="s">
        <v>58</v>
      </c>
      <c r="B57" s="214" t="s">
        <v>63</v>
      </c>
      <c r="C57" s="283">
        <v>41639</v>
      </c>
      <c r="D57" s="16" t="s">
        <v>59</v>
      </c>
      <c r="E57" s="14"/>
      <c r="F57" s="214" t="s">
        <v>34</v>
      </c>
      <c r="G57" s="214"/>
      <c r="H57" s="214" t="s">
        <v>101</v>
      </c>
      <c r="I57" s="214"/>
    </row>
    <row r="58" spans="1:9" ht="25.5">
      <c r="A58" s="279"/>
      <c r="B58" s="279"/>
      <c r="C58" s="279"/>
      <c r="D58" s="9" t="s">
        <v>99</v>
      </c>
      <c r="E58" s="14"/>
      <c r="F58" s="279"/>
      <c r="G58" s="279"/>
      <c r="H58" s="279"/>
      <c r="I58" s="279"/>
    </row>
    <row r="59" spans="1:9" ht="25.5">
      <c r="A59" s="280"/>
      <c r="B59" s="280"/>
      <c r="C59" s="280"/>
      <c r="D59" s="12" t="s">
        <v>100</v>
      </c>
      <c r="E59" s="14"/>
      <c r="F59" s="280"/>
      <c r="G59" s="280"/>
      <c r="H59" s="280"/>
      <c r="I59" s="280"/>
    </row>
    <row r="61" spans="1:9">
      <c r="A61" s="284" t="s">
        <v>29</v>
      </c>
      <c r="B61" s="284"/>
      <c r="C61" s="252" t="s">
        <v>33</v>
      </c>
      <c r="D61" s="252"/>
      <c r="E61" s="252"/>
      <c r="F61" s="252"/>
      <c r="G61" s="252"/>
      <c r="H61" s="252"/>
      <c r="I61" s="252"/>
    </row>
    <row r="62" spans="1:9" ht="25.5">
      <c r="A62" s="214" t="s">
        <v>60</v>
      </c>
      <c r="B62" s="214" t="s">
        <v>63</v>
      </c>
      <c r="C62" s="283">
        <v>41274</v>
      </c>
      <c r="D62" s="16" t="s">
        <v>61</v>
      </c>
      <c r="E62" s="14"/>
      <c r="F62" s="214" t="s">
        <v>34</v>
      </c>
      <c r="G62" s="214"/>
      <c r="H62" s="214" t="s">
        <v>103</v>
      </c>
      <c r="I62" s="214"/>
    </row>
    <row r="63" spans="1:9" ht="25.5">
      <c r="A63" s="279"/>
      <c r="B63" s="279"/>
      <c r="C63" s="279"/>
      <c r="D63" s="16" t="s">
        <v>62</v>
      </c>
      <c r="E63" s="14"/>
      <c r="F63" s="279"/>
      <c r="G63" s="215"/>
      <c r="H63" s="215"/>
      <c r="I63" s="279"/>
    </row>
    <row r="64" spans="1:9" ht="25.5">
      <c r="A64" s="280"/>
      <c r="B64" s="280"/>
      <c r="C64" s="280"/>
      <c r="D64" s="9" t="s">
        <v>102</v>
      </c>
      <c r="E64" s="14"/>
      <c r="F64" s="280"/>
      <c r="G64" s="216"/>
      <c r="H64" s="216"/>
      <c r="I64" s="280"/>
    </row>
  </sheetData>
  <mergeCells count="105">
    <mergeCell ref="A43:B43"/>
    <mergeCell ref="C43:I43"/>
    <mergeCell ref="A57:A59"/>
    <mergeCell ref="G36:G38"/>
    <mergeCell ref="H36:H38"/>
    <mergeCell ref="I36:I38"/>
    <mergeCell ref="B39:B41"/>
    <mergeCell ref="C39:C41"/>
    <mergeCell ref="G39:G41"/>
    <mergeCell ref="H39:H41"/>
    <mergeCell ref="I39:I41"/>
    <mergeCell ref="F39:F41"/>
    <mergeCell ref="A39:A41"/>
    <mergeCell ref="B54:B56"/>
    <mergeCell ref="C54:C56"/>
    <mergeCell ref="F54:F56"/>
    <mergeCell ref="G54:G56"/>
    <mergeCell ref="H54:H56"/>
    <mergeCell ref="I54:I56"/>
    <mergeCell ref="B57:B59"/>
    <mergeCell ref="C57:C59"/>
    <mergeCell ref="F57:F59"/>
    <mergeCell ref="G57:G59"/>
    <mergeCell ref="H57:H59"/>
    <mergeCell ref="C30:C35"/>
    <mergeCell ref="B36:B38"/>
    <mergeCell ref="C36:C38"/>
    <mergeCell ref="H30:H35"/>
    <mergeCell ref="I30:I35"/>
    <mergeCell ref="A8:B8"/>
    <mergeCell ref="C8:I8"/>
    <mergeCell ref="A24:B24"/>
    <mergeCell ref="C24:I24"/>
    <mergeCell ref="F25:F29"/>
    <mergeCell ref="F30:F35"/>
    <mergeCell ref="F36:F38"/>
    <mergeCell ref="G30:G35"/>
    <mergeCell ref="A36:A38"/>
    <mergeCell ref="H25:H29"/>
    <mergeCell ref="C19:C22"/>
    <mergeCell ref="F19:F22"/>
    <mergeCell ref="G19:G22"/>
    <mergeCell ref="I25:I29"/>
    <mergeCell ref="A25:A29"/>
    <mergeCell ref="B25:B29"/>
    <mergeCell ref="C25:C29"/>
    <mergeCell ref="A1:A4"/>
    <mergeCell ref="B1:G5"/>
    <mergeCell ref="H1:I2"/>
    <mergeCell ref="H3:I3"/>
    <mergeCell ref="A6:B6"/>
    <mergeCell ref="I13:I18"/>
    <mergeCell ref="A19:A22"/>
    <mergeCell ref="C6:I6"/>
    <mergeCell ref="A10:B10"/>
    <mergeCell ref="C10:I10"/>
    <mergeCell ref="A11:A12"/>
    <mergeCell ref="A7:B7"/>
    <mergeCell ref="C7:D7"/>
    <mergeCell ref="E7:F7"/>
    <mergeCell ref="G7:I7"/>
    <mergeCell ref="H19:H22"/>
    <mergeCell ref="I19:I22"/>
    <mergeCell ref="G13:G18"/>
    <mergeCell ref="A13:A18"/>
    <mergeCell ref="B13:B18"/>
    <mergeCell ref="C13:C18"/>
    <mergeCell ref="H13:H18"/>
    <mergeCell ref="F13:F18"/>
    <mergeCell ref="B19:B22"/>
    <mergeCell ref="G25:G29"/>
    <mergeCell ref="H47:H49"/>
    <mergeCell ref="I47:I49"/>
    <mergeCell ref="A44:A46"/>
    <mergeCell ref="B44:B46"/>
    <mergeCell ref="C44:C46"/>
    <mergeCell ref="I50:I53"/>
    <mergeCell ref="H44:H46"/>
    <mergeCell ref="C50:C53"/>
    <mergeCell ref="F50:F53"/>
    <mergeCell ref="G50:G53"/>
    <mergeCell ref="H50:H53"/>
    <mergeCell ref="I44:I46"/>
    <mergeCell ref="F44:F46"/>
    <mergeCell ref="G44:G46"/>
    <mergeCell ref="A47:A49"/>
    <mergeCell ref="B47:B49"/>
    <mergeCell ref="C47:C49"/>
    <mergeCell ref="F47:F49"/>
    <mergeCell ref="G47:G49"/>
    <mergeCell ref="A50:A53"/>
    <mergeCell ref="B50:B53"/>
    <mergeCell ref="A30:A35"/>
    <mergeCell ref="B30:B35"/>
    <mergeCell ref="I57:I59"/>
    <mergeCell ref="A54:A56"/>
    <mergeCell ref="A61:B61"/>
    <mergeCell ref="C61:I61"/>
    <mergeCell ref="A62:A64"/>
    <mergeCell ref="B62:B64"/>
    <mergeCell ref="C62:C64"/>
    <mergeCell ref="F62:F64"/>
    <mergeCell ref="G62:G64"/>
    <mergeCell ref="H62:H64"/>
    <mergeCell ref="I62:I64"/>
  </mergeCells>
  <pageMargins left="0.23622047244094491" right="0.23622047244094491" top="0.31496062992125984" bottom="0.39370078740157483" header="0" footer="0"/>
  <pageSetup scale="87"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F77"/>
  <sheetViews>
    <sheetView workbookViewId="0">
      <selection activeCell="F43" sqref="F43"/>
    </sheetView>
  </sheetViews>
  <sheetFormatPr baseColWidth="10" defaultRowHeight="12.75"/>
  <cols>
    <col min="6" max="6" width="26.85546875" style="8" customWidth="1"/>
    <col min="8" max="8" width="10" bestFit="1" customWidth="1"/>
  </cols>
  <sheetData>
    <row r="1" spans="6:6">
      <c r="F1"/>
    </row>
    <row r="2" spans="6:6">
      <c r="F2"/>
    </row>
    <row r="3" spans="6:6">
      <c r="F3"/>
    </row>
    <row r="4" spans="6:6">
      <c r="F4" s="46" t="s">
        <v>12</v>
      </c>
    </row>
    <row r="5" spans="6:6">
      <c r="F5" s="46" t="s">
        <v>14</v>
      </c>
    </row>
    <row r="6" spans="6:6">
      <c r="F6"/>
    </row>
    <row r="7" spans="6:6">
      <c r="F7"/>
    </row>
    <row r="8" spans="6:6">
      <c r="F8"/>
    </row>
    <row r="9" spans="6:6">
      <c r="F9"/>
    </row>
    <row r="10" spans="6:6">
      <c r="F10"/>
    </row>
    <row r="11" spans="6:6">
      <c r="F11" s="51" t="s">
        <v>110</v>
      </c>
    </row>
    <row r="12" spans="6:6">
      <c r="F12" s="52" t="s">
        <v>19</v>
      </c>
    </row>
    <row r="13" spans="6:6">
      <c r="F13" s="317" t="s">
        <v>113</v>
      </c>
    </row>
    <row r="14" spans="6:6">
      <c r="F14" s="317"/>
    </row>
    <row r="15" spans="6:6">
      <c r="F15" s="317"/>
    </row>
    <row r="16" spans="6:6">
      <c r="F16" s="317"/>
    </row>
    <row r="17" spans="6:6">
      <c r="F17" s="317"/>
    </row>
    <row r="18" spans="6:6">
      <c r="F18" s="317"/>
    </row>
    <row r="19" spans="6:6">
      <c r="F19" s="53">
        <v>0.56666000000000005</v>
      </c>
    </row>
    <row r="20" spans="6:6" ht="17.25" customHeight="1">
      <c r="F20" s="53">
        <v>0.75</v>
      </c>
    </row>
    <row r="21" spans="6:6">
      <c r="F21" s="54">
        <v>0.75</v>
      </c>
    </row>
    <row r="22" spans="6:6">
      <c r="F22" s="53">
        <v>0.3</v>
      </c>
    </row>
    <row r="23" spans="6:6">
      <c r="F23" s="53">
        <v>0.3</v>
      </c>
    </row>
    <row r="24" spans="6:6">
      <c r="F24" s="55">
        <v>0.5</v>
      </c>
    </row>
    <row r="25" spans="6:6">
      <c r="F25" s="56">
        <v>0.5</v>
      </c>
    </row>
    <row r="26" spans="6:6">
      <c r="F26" s="56">
        <v>0.5</v>
      </c>
    </row>
    <row r="27" spans="6:6">
      <c r="F27" s="57">
        <v>0.41</v>
      </c>
    </row>
    <row r="28" spans="6:6">
      <c r="F28" s="54">
        <v>0.83333333333333337</v>
      </c>
    </row>
    <row r="29" spans="6:6">
      <c r="F29" s="54">
        <v>0.33</v>
      </c>
    </row>
    <row r="30" spans="6:6">
      <c r="F30" s="54">
        <v>0.66666666666666663</v>
      </c>
    </row>
    <row r="31" spans="6:6">
      <c r="F31" s="58">
        <v>0.875</v>
      </c>
    </row>
    <row r="32" spans="6:6">
      <c r="F32" s="53">
        <v>0.83333333333333337</v>
      </c>
    </row>
    <row r="33" spans="6:6">
      <c r="F33" s="59">
        <v>0.83333333333333337</v>
      </c>
    </row>
    <row r="34" spans="6:6">
      <c r="F34" s="53">
        <v>0.83333333333333337</v>
      </c>
    </row>
    <row r="35" spans="6:6">
      <c r="F35" s="53">
        <v>1</v>
      </c>
    </row>
    <row r="36" spans="6:6">
      <c r="F36" s="53">
        <v>0.5</v>
      </c>
    </row>
    <row r="37" spans="6:6">
      <c r="F37" s="53">
        <v>0.5</v>
      </c>
    </row>
    <row r="38" spans="6:6">
      <c r="F38" s="53">
        <v>0.5</v>
      </c>
    </row>
    <row r="39" spans="6:6">
      <c r="F39" s="52" t="s">
        <v>19</v>
      </c>
    </row>
    <row r="40" spans="6:6">
      <c r="F40" s="60">
        <v>0.5</v>
      </c>
    </row>
    <row r="41" spans="6:6">
      <c r="F41" s="60">
        <v>0.33</v>
      </c>
    </row>
    <row r="42" spans="6:6">
      <c r="F42" s="60">
        <v>0.66666000000000003</v>
      </c>
    </row>
    <row r="43" spans="6:6">
      <c r="F43" s="61">
        <v>0.33</v>
      </c>
    </row>
    <row r="44" spans="6:6">
      <c r="F44" s="62">
        <v>0.56000000000000005</v>
      </c>
    </row>
    <row r="45" spans="6:6">
      <c r="F45" s="52" t="s">
        <v>19</v>
      </c>
    </row>
    <row r="46" spans="6:6">
      <c r="F46" s="60">
        <v>0.66</v>
      </c>
    </row>
    <row r="47" spans="6:6">
      <c r="F47" s="60">
        <v>0.6</v>
      </c>
    </row>
    <row r="48" spans="6:6">
      <c r="F48" s="57">
        <v>0.875</v>
      </c>
    </row>
    <row r="49" spans="6:6">
      <c r="F49" s="57">
        <v>0.8</v>
      </c>
    </row>
    <row r="50" spans="6:6">
      <c r="F50" s="63">
        <v>1</v>
      </c>
    </row>
    <row r="51" spans="6:6">
      <c r="F51" s="63">
        <v>1</v>
      </c>
    </row>
    <row r="52" spans="6:6">
      <c r="F52" s="52" t="s">
        <v>19</v>
      </c>
    </row>
    <row r="53" spans="6:6">
      <c r="F53" s="60">
        <v>0.1</v>
      </c>
    </row>
    <row r="54" spans="6:6">
      <c r="F54" s="60">
        <v>0.33333000000000002</v>
      </c>
    </row>
    <row r="55" spans="6:6">
      <c r="F55" s="60">
        <v>0.375</v>
      </c>
    </row>
    <row r="56" spans="6:6">
      <c r="F56" s="60">
        <v>0.16666</v>
      </c>
    </row>
    <row r="57" spans="6:6">
      <c r="F57" s="60">
        <v>0.75</v>
      </c>
    </row>
    <row r="58" spans="6:6">
      <c r="F58" s="60">
        <v>0.66666599999999998</v>
      </c>
    </row>
    <row r="59" spans="6:6">
      <c r="F59" s="64">
        <v>0.7</v>
      </c>
    </row>
    <row r="60" spans="6:6">
      <c r="F60" s="65">
        <v>0.52800000000000002</v>
      </c>
    </row>
    <row r="61" spans="6:6">
      <c r="F61" s="54">
        <v>0.25</v>
      </c>
    </row>
    <row r="62" spans="6:6">
      <c r="F62" s="57">
        <v>0.25</v>
      </c>
    </row>
    <row r="63" spans="6:6">
      <c r="F63" s="57">
        <v>0.33</v>
      </c>
    </row>
    <row r="64" spans="6:6">
      <c r="F64" s="57">
        <f>3/4</f>
        <v>0.75</v>
      </c>
    </row>
    <row r="65" spans="6:6">
      <c r="F65" s="57">
        <f>3/4</f>
        <v>0.75</v>
      </c>
    </row>
    <row r="66" spans="6:6">
      <c r="F66" s="57">
        <f>2/4</f>
        <v>0.5</v>
      </c>
    </row>
    <row r="67" spans="6:6">
      <c r="F67" s="52" t="s">
        <v>19</v>
      </c>
    </row>
    <row r="68" spans="6:6">
      <c r="F68" s="66">
        <v>0.5</v>
      </c>
    </row>
    <row r="69" spans="6:6">
      <c r="F69" s="53">
        <v>0.75</v>
      </c>
    </row>
    <row r="70" spans="6:6">
      <c r="F70" s="60">
        <v>0.87</v>
      </c>
    </row>
    <row r="71" spans="6:6">
      <c r="F71" s="60">
        <v>0.77</v>
      </c>
    </row>
    <row r="72" spans="6:6">
      <c r="F72" s="67">
        <v>0.75</v>
      </c>
    </row>
    <row r="73" spans="6:6">
      <c r="F73" s="67">
        <v>1</v>
      </c>
    </row>
    <row r="74" spans="6:6">
      <c r="F74" s="68">
        <f>(1+0.5+0.5+0.5)/7</f>
        <v>0.35714285714285715</v>
      </c>
    </row>
    <row r="75" spans="6:6">
      <c r="F75" s="68">
        <f>(342+288)/2989</f>
        <v>0.21077283372365341</v>
      </c>
    </row>
    <row r="76" spans="6:6">
      <c r="F76" s="68">
        <v>0.625</v>
      </c>
    </row>
    <row r="77" spans="6:6">
      <c r="F77"/>
    </row>
  </sheetData>
  <mergeCells count="1">
    <mergeCell ref="F13:F1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
  <sheetViews>
    <sheetView topLeftCell="A10" zoomScale="80" zoomScaleNormal="80" workbookViewId="0">
      <selection activeCell="G18" sqref="G18"/>
    </sheetView>
  </sheetViews>
  <sheetFormatPr baseColWidth="10" defaultColWidth="9.140625" defaultRowHeight="12.75"/>
  <cols>
    <col min="1" max="1" width="16.85546875" customWidth="1"/>
    <col min="2" max="2" width="8.85546875" customWidth="1"/>
    <col min="3" max="3" width="1.140625" customWidth="1"/>
    <col min="4" max="4" width="25.140625" customWidth="1"/>
    <col min="5" max="5" width="10.85546875" customWidth="1"/>
    <col min="6" max="6" width="44.28515625" customWidth="1"/>
    <col min="7" max="7" width="28.42578125" customWidth="1"/>
    <col min="8" max="8" width="8.85546875" customWidth="1"/>
    <col min="9" max="9" width="42.28515625" customWidth="1"/>
    <col min="10" max="10" width="4" customWidth="1"/>
    <col min="11" max="11" width="11.85546875" customWidth="1"/>
    <col min="12" max="12" width="5" customWidth="1"/>
    <col min="13" max="13" width="11.7109375" customWidth="1"/>
    <col min="14" max="14" width="12.28515625" customWidth="1"/>
    <col min="15" max="15" width="9" customWidth="1"/>
    <col min="16" max="16" width="3.42578125" customWidth="1"/>
    <col min="17" max="17" width="12.5703125" customWidth="1"/>
    <col min="18" max="18" width="17" customWidth="1"/>
    <col min="19" max="19" width="14.85546875" customWidth="1"/>
  </cols>
  <sheetData>
    <row r="1" spans="1:18" ht="16.5" thickBot="1">
      <c r="A1" s="347" t="s">
        <v>325</v>
      </c>
      <c r="B1" s="347"/>
      <c r="C1" s="347"/>
      <c r="D1" s="347"/>
      <c r="E1" s="347"/>
      <c r="F1" s="347"/>
      <c r="G1" s="347"/>
      <c r="H1" s="347"/>
      <c r="I1" s="347"/>
      <c r="J1" s="347"/>
      <c r="K1" s="347"/>
      <c r="L1" s="347"/>
      <c r="M1" s="347"/>
      <c r="N1" s="347"/>
      <c r="O1" s="347"/>
      <c r="P1" s="146"/>
      <c r="Q1" s="146"/>
      <c r="R1" s="146"/>
    </row>
    <row r="2" spans="1:18" ht="16.5" thickBot="1">
      <c r="A2" s="350" t="s">
        <v>326</v>
      </c>
      <c r="B2" s="350"/>
      <c r="C2" s="351" t="s">
        <v>115</v>
      </c>
      <c r="D2" s="351"/>
      <c r="E2" s="351"/>
      <c r="F2" s="351"/>
      <c r="G2" s="351"/>
      <c r="H2" s="351"/>
      <c r="I2" s="146"/>
      <c r="J2" s="146"/>
      <c r="K2" s="146"/>
      <c r="L2" s="146"/>
      <c r="M2" s="146"/>
      <c r="N2" s="146"/>
      <c r="O2" s="146"/>
      <c r="P2" s="146"/>
      <c r="Q2" s="146"/>
      <c r="R2" s="146"/>
    </row>
    <row r="3" spans="1:18" ht="13.5" thickBot="1">
      <c r="A3" s="146"/>
      <c r="B3" s="146"/>
      <c r="C3" s="146"/>
      <c r="D3" s="146"/>
      <c r="E3" s="146"/>
      <c r="F3" s="146"/>
      <c r="G3" s="146"/>
      <c r="H3" s="146"/>
      <c r="I3" s="146"/>
      <c r="J3" s="146"/>
      <c r="K3" s="350" t="s">
        <v>327</v>
      </c>
      <c r="L3" s="350"/>
      <c r="M3" s="351" t="s">
        <v>328</v>
      </c>
      <c r="N3" s="351"/>
      <c r="O3" s="351"/>
      <c r="P3" s="146"/>
      <c r="Q3" s="146"/>
      <c r="R3" s="146"/>
    </row>
    <row r="4" spans="1:18" ht="13.5" thickBot="1">
      <c r="A4" s="350" t="s">
        <v>329</v>
      </c>
      <c r="B4" s="350"/>
      <c r="C4" s="351" t="s">
        <v>330</v>
      </c>
      <c r="D4" s="351"/>
      <c r="E4" s="351"/>
      <c r="F4" s="351"/>
      <c r="G4" s="351"/>
      <c r="H4" s="351"/>
      <c r="I4" s="146"/>
      <c r="J4" s="146"/>
      <c r="K4" s="350"/>
      <c r="L4" s="350"/>
      <c r="M4" s="351"/>
      <c r="N4" s="351"/>
      <c r="O4" s="351"/>
      <c r="P4" s="146"/>
      <c r="Q4" s="146"/>
      <c r="R4" s="146"/>
    </row>
    <row r="5" spans="1:18" ht="13.5" thickBot="1">
      <c r="A5" s="350"/>
      <c r="B5" s="350"/>
      <c r="C5" s="351"/>
      <c r="D5" s="351"/>
      <c r="E5" s="351"/>
      <c r="F5" s="351"/>
      <c r="G5" s="351"/>
      <c r="H5" s="351"/>
      <c r="I5" s="146"/>
      <c r="J5" s="146"/>
      <c r="K5" s="146"/>
      <c r="L5" s="146"/>
      <c r="M5" s="146"/>
      <c r="N5" s="146"/>
      <c r="O5" s="146"/>
      <c r="P5" s="146"/>
      <c r="Q5" s="146"/>
      <c r="R5" s="146"/>
    </row>
    <row r="6" spans="1:18" ht="13.5" thickBot="1">
      <c r="A6" s="146"/>
      <c r="B6" s="146"/>
      <c r="C6" s="146"/>
      <c r="D6" s="146"/>
      <c r="E6" s="146"/>
      <c r="F6" s="146"/>
      <c r="G6" s="146"/>
      <c r="H6" s="146"/>
      <c r="I6" s="146"/>
      <c r="J6" s="146"/>
      <c r="K6" s="350" t="s">
        <v>331</v>
      </c>
      <c r="L6" s="350"/>
      <c r="M6" s="351">
        <v>2020</v>
      </c>
      <c r="N6" s="351"/>
      <c r="O6" s="351"/>
      <c r="P6" s="146"/>
      <c r="Q6" s="146"/>
      <c r="R6" s="146"/>
    </row>
    <row r="7" spans="1:18" ht="13.5" thickBot="1">
      <c r="A7" s="350" t="s">
        <v>332</v>
      </c>
      <c r="B7" s="350"/>
      <c r="C7" s="351" t="s">
        <v>333</v>
      </c>
      <c r="D7" s="351"/>
      <c r="E7" s="351"/>
      <c r="F7" s="351"/>
      <c r="G7" s="351"/>
      <c r="H7" s="351"/>
      <c r="I7" s="146"/>
      <c r="J7" s="146"/>
      <c r="K7" s="350"/>
      <c r="L7" s="350"/>
      <c r="M7" s="351"/>
      <c r="N7" s="351"/>
      <c r="O7" s="351"/>
      <c r="P7" s="146"/>
      <c r="Q7" s="146"/>
      <c r="R7" s="146"/>
    </row>
    <row r="8" spans="1:18" ht="13.5" thickBot="1">
      <c r="A8" s="350"/>
      <c r="B8" s="350"/>
      <c r="C8" s="351"/>
      <c r="D8" s="351"/>
      <c r="E8" s="351"/>
      <c r="F8" s="351"/>
      <c r="G8" s="351"/>
      <c r="H8" s="351"/>
      <c r="I8" s="146"/>
      <c r="J8" s="146"/>
      <c r="K8" s="146"/>
      <c r="L8" s="146"/>
      <c r="M8" s="146"/>
      <c r="N8" s="146"/>
      <c r="O8" s="146"/>
      <c r="P8" s="146"/>
      <c r="Q8" s="146"/>
      <c r="R8" s="146"/>
    </row>
    <row r="9" spans="1:18" ht="13.5" thickBot="1">
      <c r="A9" s="350"/>
      <c r="B9" s="350"/>
      <c r="C9" s="351"/>
      <c r="D9" s="351"/>
      <c r="E9" s="351"/>
      <c r="F9" s="351"/>
      <c r="G9" s="351"/>
      <c r="H9" s="351"/>
      <c r="I9" s="146"/>
      <c r="J9" s="146"/>
      <c r="K9" s="347" t="s">
        <v>325</v>
      </c>
      <c r="L9" s="347"/>
      <c r="M9" s="347"/>
      <c r="N9" s="347"/>
      <c r="O9" s="347"/>
      <c r="P9" s="146"/>
      <c r="Q9" s="146"/>
      <c r="R9" s="146"/>
    </row>
    <row r="10" spans="1:18" ht="13.5" thickBot="1">
      <c r="A10" s="146"/>
      <c r="B10" s="146"/>
      <c r="C10" s="146"/>
      <c r="D10" s="146"/>
      <c r="E10" s="146"/>
      <c r="F10" s="146"/>
      <c r="G10" s="146"/>
      <c r="H10" s="146"/>
      <c r="I10" s="146"/>
      <c r="J10" s="146"/>
      <c r="K10" s="347"/>
      <c r="L10" s="347"/>
      <c r="M10" s="347"/>
      <c r="N10" s="347"/>
      <c r="O10" s="347"/>
      <c r="P10" s="146"/>
      <c r="Q10" s="146"/>
      <c r="R10" s="146"/>
    </row>
    <row r="11" spans="1:18" ht="13.5" thickBot="1">
      <c r="A11" s="350" t="s">
        <v>334</v>
      </c>
      <c r="B11" s="350"/>
      <c r="C11" s="351" t="s">
        <v>335</v>
      </c>
      <c r="D11" s="351"/>
      <c r="E11" s="351"/>
      <c r="F11" s="351"/>
      <c r="G11" s="351"/>
      <c r="H11" s="351"/>
      <c r="I11" s="146"/>
      <c r="J11" s="146"/>
      <c r="K11" s="347"/>
      <c r="L11" s="347"/>
      <c r="M11" s="347"/>
      <c r="N11" s="347"/>
      <c r="O11" s="347"/>
      <c r="P11" s="146"/>
      <c r="Q11" s="146"/>
      <c r="R11" s="146"/>
    </row>
    <row r="12" spans="1:18" ht="13.5" thickBot="1">
      <c r="A12" s="350"/>
      <c r="B12" s="350"/>
      <c r="C12" s="351"/>
      <c r="D12" s="351"/>
      <c r="E12" s="351"/>
      <c r="F12" s="351"/>
      <c r="G12" s="351"/>
      <c r="H12" s="351"/>
      <c r="I12" s="146"/>
      <c r="J12" s="146"/>
      <c r="K12" s="146"/>
      <c r="L12" s="146"/>
      <c r="M12" s="146"/>
      <c r="N12" s="146"/>
      <c r="O12" s="146"/>
      <c r="P12" s="146"/>
      <c r="Q12" s="146"/>
      <c r="R12" s="146"/>
    </row>
    <row r="13" spans="1:18" ht="16.5" thickBot="1">
      <c r="A13" s="347" t="s">
        <v>325</v>
      </c>
      <c r="B13" s="347"/>
      <c r="C13" s="347"/>
      <c r="D13" s="347"/>
      <c r="E13" s="347"/>
      <c r="F13" s="347"/>
      <c r="G13" s="347"/>
      <c r="H13" s="347"/>
      <c r="I13" s="347"/>
      <c r="J13" s="347"/>
      <c r="K13" s="347"/>
      <c r="L13" s="347"/>
      <c r="M13" s="347"/>
      <c r="N13" s="347"/>
      <c r="O13" s="347"/>
      <c r="P13" s="146"/>
      <c r="Q13" s="146"/>
      <c r="R13" s="146"/>
    </row>
    <row r="14" spans="1:18" ht="13.5" thickBot="1">
      <c r="A14" s="348" t="s">
        <v>336</v>
      </c>
      <c r="B14" s="348"/>
      <c r="C14" s="348"/>
      <c r="D14" s="348"/>
      <c r="E14" s="348"/>
      <c r="F14" s="348" t="s">
        <v>337</v>
      </c>
      <c r="G14" s="348"/>
      <c r="H14" s="348"/>
      <c r="I14" s="348"/>
      <c r="J14" s="348"/>
      <c r="K14" s="348"/>
      <c r="L14" s="348"/>
      <c r="M14" s="348"/>
      <c r="N14" s="348" t="s">
        <v>338</v>
      </c>
      <c r="O14" s="348"/>
      <c r="P14" s="348"/>
      <c r="Q14" s="348"/>
      <c r="R14" s="348"/>
    </row>
    <row r="15" spans="1:18" ht="39" thickBot="1">
      <c r="A15" s="147" t="s">
        <v>339</v>
      </c>
      <c r="B15" s="348" t="s">
        <v>340</v>
      </c>
      <c r="C15" s="348"/>
      <c r="D15" s="147" t="s">
        <v>341</v>
      </c>
      <c r="E15" s="147" t="s">
        <v>342</v>
      </c>
      <c r="F15" s="147" t="s">
        <v>343</v>
      </c>
      <c r="G15" s="147" t="s">
        <v>344</v>
      </c>
      <c r="H15" s="348" t="s">
        <v>345</v>
      </c>
      <c r="I15" s="348"/>
      <c r="J15" s="348" t="s">
        <v>346</v>
      </c>
      <c r="K15" s="348"/>
      <c r="L15" s="349" t="s">
        <v>347</v>
      </c>
      <c r="M15" s="349"/>
      <c r="N15" s="147" t="s">
        <v>348</v>
      </c>
      <c r="O15" s="348" t="s">
        <v>349</v>
      </c>
      <c r="P15" s="348"/>
      <c r="Q15" s="147" t="s">
        <v>350</v>
      </c>
      <c r="R15" s="147" t="s">
        <v>205</v>
      </c>
    </row>
    <row r="16" spans="1:18" ht="213.75" customHeight="1" thickBot="1">
      <c r="A16" s="148" t="s">
        <v>351</v>
      </c>
      <c r="B16" s="336">
        <v>913</v>
      </c>
      <c r="C16" s="336"/>
      <c r="D16" s="155" t="s">
        <v>359</v>
      </c>
      <c r="E16" s="149" t="s">
        <v>352</v>
      </c>
      <c r="F16" s="149" t="s">
        <v>411</v>
      </c>
      <c r="G16" s="187" t="s">
        <v>406</v>
      </c>
      <c r="H16" s="337" t="s">
        <v>413</v>
      </c>
      <c r="I16" s="338"/>
      <c r="J16" s="336" t="s">
        <v>357</v>
      </c>
      <c r="K16" s="336"/>
      <c r="L16" s="339" t="s">
        <v>414</v>
      </c>
      <c r="M16" s="339"/>
      <c r="N16" s="150">
        <v>43862</v>
      </c>
      <c r="O16" s="340">
        <v>44196</v>
      </c>
      <c r="P16" s="341"/>
      <c r="Q16" s="150">
        <v>44196</v>
      </c>
      <c r="R16" s="171" t="s">
        <v>415</v>
      </c>
    </row>
    <row r="17" spans="1:19" ht="117.75" customHeight="1" thickBot="1">
      <c r="A17" s="151" t="s">
        <v>351</v>
      </c>
      <c r="B17" s="342" t="s">
        <v>355</v>
      </c>
      <c r="C17" s="343"/>
      <c r="D17" s="152" t="s">
        <v>356</v>
      </c>
      <c r="E17" s="152" t="s">
        <v>352</v>
      </c>
      <c r="F17" s="152" t="s">
        <v>363</v>
      </c>
      <c r="G17" s="185" t="s">
        <v>364</v>
      </c>
      <c r="H17" s="343" t="s">
        <v>365</v>
      </c>
      <c r="I17" s="343"/>
      <c r="J17" s="343" t="s">
        <v>357</v>
      </c>
      <c r="K17" s="343"/>
      <c r="L17" s="344" t="s">
        <v>358</v>
      </c>
      <c r="M17" s="344"/>
      <c r="N17" s="153">
        <v>43983</v>
      </c>
      <c r="O17" s="345">
        <v>44196</v>
      </c>
      <c r="P17" s="346"/>
      <c r="Q17" s="153">
        <v>44196</v>
      </c>
      <c r="R17" s="175" t="s">
        <v>354</v>
      </c>
      <c r="S17" s="154"/>
    </row>
    <row r="18" spans="1:19" ht="111" customHeight="1" thickBot="1">
      <c r="A18" s="149" t="s">
        <v>351</v>
      </c>
      <c r="B18" s="328" t="s">
        <v>355</v>
      </c>
      <c r="C18" s="329"/>
      <c r="D18" s="172" t="s">
        <v>356</v>
      </c>
      <c r="E18" s="172" t="s">
        <v>352</v>
      </c>
      <c r="F18" s="176" t="s">
        <v>423</v>
      </c>
      <c r="G18" s="186" t="s">
        <v>417</v>
      </c>
      <c r="H18" s="330" t="s">
        <v>422</v>
      </c>
      <c r="I18" s="331"/>
      <c r="J18" s="328" t="s">
        <v>353</v>
      </c>
      <c r="K18" s="332"/>
      <c r="L18" s="333" t="s">
        <v>414</v>
      </c>
      <c r="M18" s="333"/>
      <c r="N18" s="174">
        <v>43862</v>
      </c>
      <c r="O18" s="334">
        <v>44196</v>
      </c>
      <c r="P18" s="335"/>
      <c r="Q18" s="174">
        <v>44196</v>
      </c>
      <c r="R18" s="173" t="s">
        <v>354</v>
      </c>
    </row>
    <row r="19" spans="1:19" ht="153" customHeight="1" thickBot="1">
      <c r="A19" s="170" t="s">
        <v>351</v>
      </c>
      <c r="B19" s="318" t="s">
        <v>408</v>
      </c>
      <c r="C19" s="319"/>
      <c r="D19" s="152" t="s">
        <v>407</v>
      </c>
      <c r="E19" s="152" t="s">
        <v>410</v>
      </c>
      <c r="F19" s="177" t="s">
        <v>412</v>
      </c>
      <c r="G19" s="177" t="s">
        <v>418</v>
      </c>
      <c r="H19" s="320" t="s">
        <v>421</v>
      </c>
      <c r="I19" s="321"/>
      <c r="J19" s="322" t="s">
        <v>357</v>
      </c>
      <c r="K19" s="323"/>
      <c r="L19" s="324" t="s">
        <v>414</v>
      </c>
      <c r="M19" s="325"/>
      <c r="N19" s="153">
        <v>43862</v>
      </c>
      <c r="O19" s="326">
        <v>44196</v>
      </c>
      <c r="P19" s="327"/>
      <c r="Q19" s="153">
        <v>44196</v>
      </c>
      <c r="R19" s="175" t="s">
        <v>420</v>
      </c>
    </row>
    <row r="20" spans="1:19" ht="151.5" customHeight="1" thickBot="1">
      <c r="A20" s="183" t="s">
        <v>351</v>
      </c>
      <c r="B20" s="355" t="s">
        <v>424</v>
      </c>
      <c r="C20" s="356"/>
      <c r="D20" s="178" t="s">
        <v>409</v>
      </c>
      <c r="E20" s="179" t="s">
        <v>410</v>
      </c>
      <c r="F20" s="180" t="s">
        <v>412</v>
      </c>
      <c r="G20" s="188" t="s">
        <v>425</v>
      </c>
      <c r="H20" s="324" t="s">
        <v>419</v>
      </c>
      <c r="I20" s="321"/>
      <c r="J20" s="352" t="s">
        <v>357</v>
      </c>
      <c r="K20" s="352"/>
      <c r="L20" s="324" t="s">
        <v>414</v>
      </c>
      <c r="M20" s="321"/>
      <c r="N20" s="182">
        <v>43862</v>
      </c>
      <c r="O20" s="353">
        <v>44196</v>
      </c>
      <c r="P20" s="354"/>
      <c r="Q20" s="182">
        <v>44196</v>
      </c>
      <c r="R20" s="181" t="s">
        <v>416</v>
      </c>
    </row>
    <row r="26" spans="1:19">
      <c r="A26" s="184"/>
    </row>
    <row r="27" spans="1:19">
      <c r="A27" s="184"/>
    </row>
  </sheetData>
  <mergeCells count="48">
    <mergeCell ref="H20:I20"/>
    <mergeCell ref="J20:K20"/>
    <mergeCell ref="L20:M20"/>
    <mergeCell ref="O20:P20"/>
    <mergeCell ref="B20:C20"/>
    <mergeCell ref="A1:O1"/>
    <mergeCell ref="A2:B2"/>
    <mergeCell ref="C2:H2"/>
    <mergeCell ref="K3:L4"/>
    <mergeCell ref="M3:O4"/>
    <mergeCell ref="A4:B5"/>
    <mergeCell ref="C4:H5"/>
    <mergeCell ref="K6:L7"/>
    <mergeCell ref="M6:O7"/>
    <mergeCell ref="A7:B9"/>
    <mergeCell ref="C7:H9"/>
    <mergeCell ref="K9:O11"/>
    <mergeCell ref="A11:B12"/>
    <mergeCell ref="C11:H12"/>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8:C18"/>
    <mergeCell ref="H18:I18"/>
    <mergeCell ref="J18:K18"/>
    <mergeCell ref="L18:M18"/>
    <mergeCell ref="O18:P18"/>
    <mergeCell ref="B19:C19"/>
    <mergeCell ref="H19:I19"/>
    <mergeCell ref="J19:K19"/>
    <mergeCell ref="L19:M19"/>
    <mergeCell ref="O19:P19"/>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3"/>
  <sheetViews>
    <sheetView topLeftCell="B1" zoomScale="60" zoomScaleNormal="60" workbookViewId="0">
      <selection activeCell="C13" sqref="C13"/>
    </sheetView>
  </sheetViews>
  <sheetFormatPr baseColWidth="10" defaultRowHeight="15"/>
  <cols>
    <col min="1" max="1" width="3" style="132" hidden="1" customWidth="1"/>
    <col min="2" max="2" width="21.85546875" style="133" customWidth="1"/>
    <col min="3" max="3" width="36.85546875" style="134" customWidth="1"/>
    <col min="4" max="4" width="32.85546875" style="135" customWidth="1"/>
    <col min="5" max="5" width="32.28515625" style="134" customWidth="1"/>
    <col min="6" max="6" width="3.7109375" style="134" customWidth="1"/>
    <col min="7" max="7" width="13.7109375" style="134" customWidth="1"/>
    <col min="8" max="8" width="5.5703125" style="134" customWidth="1"/>
    <col min="9" max="9" width="14.140625" style="134" bestFit="1" customWidth="1"/>
    <col min="10" max="10" width="5.5703125" style="134" customWidth="1"/>
    <col min="11" max="11" width="13.7109375" style="134" customWidth="1"/>
    <col min="12" max="12" width="66.7109375" style="195" customWidth="1"/>
    <col min="13" max="13" width="15.42578125" style="136" customWidth="1"/>
    <col min="14" max="14" width="12.5703125" style="136" customWidth="1"/>
    <col min="15" max="15" width="12.28515625" style="134" customWidth="1"/>
    <col min="16" max="16" width="13" style="134" customWidth="1"/>
    <col min="17" max="17" width="11" style="134" customWidth="1"/>
    <col min="18" max="18" width="13.28515625" style="134" customWidth="1"/>
    <col min="19" max="19" width="7.7109375" style="134" customWidth="1"/>
    <col min="20" max="20" width="14.140625" style="134" customWidth="1"/>
    <col min="21" max="21" width="35.7109375" style="134" customWidth="1"/>
    <col min="22" max="22" width="21.85546875" style="134" customWidth="1"/>
    <col min="23" max="23" width="22.85546875" style="134" customWidth="1"/>
    <col min="24" max="24" width="24.7109375" style="133" customWidth="1"/>
    <col min="25" max="25" width="31.5703125" style="134" customWidth="1"/>
    <col min="26" max="26" width="27.140625" style="134" customWidth="1"/>
    <col min="27" max="27" width="19.28515625" style="134" customWidth="1"/>
    <col min="28" max="28" width="50.42578125" style="134" customWidth="1"/>
    <col min="29" max="16384" width="11.42578125" style="134"/>
  </cols>
  <sheetData>
    <row r="1" spans="1:27" s="126" customFormat="1" ht="40.5" customHeight="1">
      <c r="A1" s="125"/>
      <c r="B1" s="357"/>
      <c r="C1" s="358"/>
      <c r="D1" s="361" t="s">
        <v>188</v>
      </c>
      <c r="E1" s="361"/>
      <c r="F1" s="361"/>
      <c r="G1" s="361"/>
      <c r="H1" s="361"/>
      <c r="I1" s="361"/>
      <c r="J1" s="361"/>
      <c r="K1" s="361"/>
      <c r="L1" s="361"/>
      <c r="M1" s="361"/>
      <c r="N1" s="361"/>
      <c r="O1" s="361"/>
      <c r="P1" s="361"/>
      <c r="Q1" s="361"/>
      <c r="R1" s="361"/>
      <c r="S1" s="361"/>
      <c r="T1" s="361"/>
      <c r="U1" s="361"/>
      <c r="V1" s="361"/>
      <c r="W1" s="361"/>
      <c r="X1" s="361"/>
      <c r="Y1" s="362" t="s">
        <v>189</v>
      </c>
      <c r="Z1" s="362"/>
      <c r="AA1" s="362"/>
    </row>
    <row r="2" spans="1:27" s="126" customFormat="1" ht="17.25" customHeight="1" thickBot="1">
      <c r="A2" s="127"/>
      <c r="B2" s="359"/>
      <c r="C2" s="360"/>
      <c r="D2" s="361"/>
      <c r="E2" s="361"/>
      <c r="F2" s="361"/>
      <c r="G2" s="361"/>
      <c r="H2" s="361"/>
      <c r="I2" s="361"/>
      <c r="J2" s="361"/>
      <c r="K2" s="361"/>
      <c r="L2" s="361"/>
      <c r="M2" s="361"/>
      <c r="N2" s="361"/>
      <c r="O2" s="361"/>
      <c r="P2" s="361"/>
      <c r="Q2" s="361"/>
      <c r="R2" s="361"/>
      <c r="S2" s="361"/>
      <c r="T2" s="361"/>
      <c r="U2" s="361"/>
      <c r="V2" s="361"/>
      <c r="W2" s="361"/>
      <c r="X2" s="361"/>
      <c r="Y2" s="363" t="s">
        <v>190</v>
      </c>
      <c r="Z2" s="363"/>
      <c r="AA2" s="363"/>
    </row>
    <row r="3" spans="1:27" s="126" customFormat="1" ht="17.25" customHeight="1">
      <c r="A3" s="128"/>
      <c r="B3" s="359"/>
      <c r="C3" s="360"/>
      <c r="D3" s="361"/>
      <c r="E3" s="361"/>
      <c r="F3" s="361"/>
      <c r="G3" s="361"/>
      <c r="H3" s="361"/>
      <c r="I3" s="361"/>
      <c r="J3" s="361"/>
      <c r="K3" s="361"/>
      <c r="L3" s="361"/>
      <c r="M3" s="361"/>
      <c r="N3" s="361"/>
      <c r="O3" s="361"/>
      <c r="P3" s="361"/>
      <c r="Q3" s="361"/>
      <c r="R3" s="361"/>
      <c r="S3" s="361"/>
      <c r="T3" s="361"/>
      <c r="U3" s="361"/>
      <c r="V3" s="361"/>
      <c r="W3" s="361"/>
      <c r="X3" s="361"/>
      <c r="Y3" s="129" t="s">
        <v>11</v>
      </c>
      <c r="Z3" s="364" t="s">
        <v>12</v>
      </c>
      <c r="AA3" s="364"/>
    </row>
    <row r="4" spans="1:27" s="126" customFormat="1" ht="20.25" customHeight="1">
      <c r="A4" s="130"/>
      <c r="B4" s="365" t="s">
        <v>13</v>
      </c>
      <c r="C4" s="366"/>
      <c r="D4" s="361"/>
      <c r="E4" s="361"/>
      <c r="F4" s="361"/>
      <c r="G4" s="361"/>
      <c r="H4" s="361"/>
      <c r="I4" s="361"/>
      <c r="J4" s="361"/>
      <c r="K4" s="361"/>
      <c r="L4" s="361"/>
      <c r="M4" s="361"/>
      <c r="N4" s="361"/>
      <c r="O4" s="361"/>
      <c r="P4" s="361"/>
      <c r="Q4" s="361"/>
      <c r="R4" s="361"/>
      <c r="S4" s="361"/>
      <c r="T4" s="361"/>
      <c r="U4" s="361"/>
      <c r="V4" s="361"/>
      <c r="W4" s="361"/>
      <c r="X4" s="361"/>
      <c r="Y4" s="131">
        <v>1</v>
      </c>
      <c r="Z4" s="367" t="s">
        <v>14</v>
      </c>
      <c r="AA4" s="367"/>
    </row>
    <row r="5" spans="1:27" ht="15.75" customHeight="1"/>
    <row r="6" spans="1:27" ht="27.75">
      <c r="B6" s="374" t="s">
        <v>432</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row>
    <row r="7" spans="1:27">
      <c r="B7" s="375" t="s">
        <v>191</v>
      </c>
      <c r="C7" s="375"/>
      <c r="D7" s="375"/>
      <c r="E7" s="376"/>
      <c r="F7" s="372" t="s">
        <v>192</v>
      </c>
      <c r="G7" s="372"/>
      <c r="H7" s="372"/>
      <c r="I7" s="372"/>
      <c r="J7" s="372"/>
      <c r="K7" s="372"/>
      <c r="L7" s="372"/>
      <c r="M7" s="372"/>
      <c r="N7" s="372"/>
      <c r="O7" s="372"/>
      <c r="P7" s="372"/>
      <c r="Q7" s="372"/>
      <c r="R7" s="372"/>
      <c r="S7" s="372"/>
      <c r="T7" s="372"/>
      <c r="U7" s="372"/>
      <c r="V7" s="372"/>
      <c r="W7" s="372"/>
      <c r="X7" s="372"/>
      <c r="Y7" s="372"/>
      <c r="Z7" s="372"/>
      <c r="AA7" s="372"/>
    </row>
    <row r="8" spans="1:27">
      <c r="B8" s="377"/>
      <c r="C8" s="377"/>
      <c r="D8" s="377"/>
      <c r="E8" s="378"/>
      <c r="F8" s="368" t="s">
        <v>193</v>
      </c>
      <c r="G8" s="368"/>
      <c r="H8" s="368"/>
      <c r="I8" s="368"/>
      <c r="J8" s="368"/>
      <c r="K8" s="368"/>
      <c r="L8" s="368"/>
      <c r="M8" s="368"/>
      <c r="N8" s="368"/>
      <c r="O8" s="372" t="s">
        <v>194</v>
      </c>
      <c r="P8" s="372"/>
      <c r="Q8" s="372"/>
      <c r="R8" s="372"/>
      <c r="S8" s="372"/>
      <c r="T8" s="372"/>
      <c r="U8" s="372" t="s">
        <v>195</v>
      </c>
      <c r="V8" s="379"/>
      <c r="W8" s="379"/>
      <c r="X8" s="379"/>
      <c r="Y8" s="372" t="s">
        <v>196</v>
      </c>
      <c r="Z8" s="372"/>
      <c r="AA8" s="372"/>
    </row>
    <row r="9" spans="1:27">
      <c r="B9" s="368" t="s">
        <v>197</v>
      </c>
      <c r="C9" s="369" t="s">
        <v>198</v>
      </c>
      <c r="D9" s="372" t="s">
        <v>199</v>
      </c>
      <c r="E9" s="372" t="s">
        <v>200</v>
      </c>
      <c r="F9" s="372" t="s">
        <v>192</v>
      </c>
      <c r="G9" s="372"/>
      <c r="H9" s="372"/>
      <c r="I9" s="372"/>
      <c r="J9" s="372"/>
      <c r="K9" s="372"/>
      <c r="L9" s="368" t="s">
        <v>201</v>
      </c>
      <c r="M9" s="368"/>
      <c r="N9" s="368"/>
      <c r="O9" s="372" t="s">
        <v>202</v>
      </c>
      <c r="P9" s="372"/>
      <c r="Q9" s="372"/>
      <c r="R9" s="372"/>
      <c r="S9" s="372"/>
      <c r="T9" s="372"/>
      <c r="U9" s="385" t="s">
        <v>203</v>
      </c>
      <c r="V9" s="385" t="s">
        <v>204</v>
      </c>
      <c r="W9" s="385" t="s">
        <v>205</v>
      </c>
      <c r="X9" s="385" t="s">
        <v>206</v>
      </c>
      <c r="Y9" s="385" t="s">
        <v>207</v>
      </c>
      <c r="Z9" s="384" t="s">
        <v>208</v>
      </c>
      <c r="AA9" s="385" t="s">
        <v>209</v>
      </c>
    </row>
    <row r="10" spans="1:27" ht="15" customHeight="1">
      <c r="B10" s="368"/>
      <c r="C10" s="370"/>
      <c r="D10" s="372"/>
      <c r="E10" s="372"/>
      <c r="F10" s="386" t="s">
        <v>210</v>
      </c>
      <c r="G10" s="375"/>
      <c r="H10" s="375"/>
      <c r="I10" s="375"/>
      <c r="J10" s="375"/>
      <c r="K10" s="376"/>
      <c r="L10" s="388" t="s">
        <v>211</v>
      </c>
      <c r="M10" s="389"/>
      <c r="N10" s="390"/>
      <c r="O10" s="372"/>
      <c r="P10" s="372"/>
      <c r="Q10" s="372"/>
      <c r="R10" s="372"/>
      <c r="S10" s="372"/>
      <c r="T10" s="372"/>
      <c r="U10" s="385"/>
      <c r="V10" s="385"/>
      <c r="W10" s="385"/>
      <c r="X10" s="385"/>
      <c r="Y10" s="385"/>
      <c r="Z10" s="384"/>
      <c r="AA10" s="385"/>
    </row>
    <row r="11" spans="1:27">
      <c r="B11" s="368"/>
      <c r="C11" s="370"/>
      <c r="D11" s="372"/>
      <c r="E11" s="372"/>
      <c r="F11" s="387"/>
      <c r="G11" s="377"/>
      <c r="H11" s="377"/>
      <c r="I11" s="377"/>
      <c r="J11" s="377"/>
      <c r="K11" s="378"/>
      <c r="L11" s="391"/>
      <c r="M11" s="392"/>
      <c r="N11" s="393"/>
      <c r="O11" s="394" t="s">
        <v>212</v>
      </c>
      <c r="P11" s="395"/>
      <c r="Q11" s="394" t="s">
        <v>213</v>
      </c>
      <c r="R11" s="395"/>
      <c r="S11" s="386" t="s">
        <v>214</v>
      </c>
      <c r="T11" s="376"/>
      <c r="U11" s="385"/>
      <c r="V11" s="385"/>
      <c r="W11" s="385"/>
      <c r="X11" s="385"/>
      <c r="Y11" s="385"/>
      <c r="Z11" s="384"/>
      <c r="AA11" s="385"/>
    </row>
    <row r="12" spans="1:27" ht="63" customHeight="1">
      <c r="B12" s="368"/>
      <c r="C12" s="371"/>
      <c r="D12" s="372"/>
      <c r="E12" s="373"/>
      <c r="F12" s="372" t="s">
        <v>212</v>
      </c>
      <c r="G12" s="372"/>
      <c r="H12" s="372" t="s">
        <v>213</v>
      </c>
      <c r="I12" s="372"/>
      <c r="J12" s="372" t="s">
        <v>215</v>
      </c>
      <c r="K12" s="372"/>
      <c r="L12" s="193" t="s">
        <v>216</v>
      </c>
      <c r="M12" s="193" t="s">
        <v>217</v>
      </c>
      <c r="N12" s="193" t="s">
        <v>218</v>
      </c>
      <c r="O12" s="193" t="s">
        <v>219</v>
      </c>
      <c r="P12" s="193" t="s">
        <v>220</v>
      </c>
      <c r="Q12" s="193" t="s">
        <v>219</v>
      </c>
      <c r="R12" s="193" t="s">
        <v>220</v>
      </c>
      <c r="S12" s="387"/>
      <c r="T12" s="378"/>
      <c r="U12" s="385"/>
      <c r="V12" s="385"/>
      <c r="W12" s="385"/>
      <c r="X12" s="385"/>
      <c r="Y12" s="385"/>
      <c r="Z12" s="384"/>
      <c r="AA12" s="385"/>
    </row>
    <row r="13" spans="1:27" s="133" customFormat="1" ht="114">
      <c r="A13" s="137">
        <v>1</v>
      </c>
      <c r="B13" s="415" t="s">
        <v>221</v>
      </c>
      <c r="C13" s="138" t="s">
        <v>229</v>
      </c>
      <c r="D13" s="404" t="s">
        <v>222</v>
      </c>
      <c r="E13" s="380" t="s">
        <v>223</v>
      </c>
      <c r="F13" s="382">
        <f>IF($G13="Rara vez",1,IF($G13="Improbable",2,IF($G13="Posible",3,IF($G13="Probable",4, IF($G13="Casi seguro",5,)))))</f>
        <v>3</v>
      </c>
      <c r="G13" s="382" t="s">
        <v>224</v>
      </c>
      <c r="H13" s="382">
        <f>IF($I13="Moderado",5,IF($I13="Mayor",10,IF($I13="Catastrófico",20,)))</f>
        <v>10</v>
      </c>
      <c r="I13" s="382" t="s">
        <v>225</v>
      </c>
      <c r="J13" s="382">
        <f>+$F13*$H13</f>
        <v>30</v>
      </c>
      <c r="K13" s="382" t="s">
        <v>226</v>
      </c>
      <c r="L13" s="139" t="s">
        <v>433</v>
      </c>
      <c r="M13" s="140">
        <f>+'[1]VALORACION CONTROLES'!L9</f>
        <v>85</v>
      </c>
      <c r="N13" s="382">
        <f>+'[1]VALORACION CONTROLES'!O9</f>
        <v>1</v>
      </c>
      <c r="O13" s="382">
        <f>IF($P13="Rara vez",1,IF($P13="Improbable",2,IF($P13="Posible",3,IF($P13="Probable",4, IF($P13="Casi seguro",5,)))))</f>
        <v>2</v>
      </c>
      <c r="P13" s="382" t="s">
        <v>227</v>
      </c>
      <c r="Q13" s="382">
        <f>IF($I13="Moderado",5,IF($I13="Mayor",10,IF($I13="Catastrófico",20,)))</f>
        <v>10</v>
      </c>
      <c r="R13" s="382" t="s">
        <v>225</v>
      </c>
      <c r="S13" s="382">
        <f>+O13*Q13</f>
        <v>20</v>
      </c>
      <c r="T13" s="382" t="s">
        <v>228</v>
      </c>
      <c r="U13" s="410" t="s">
        <v>434</v>
      </c>
      <c r="V13" s="412" t="s">
        <v>435</v>
      </c>
      <c r="W13" s="396" t="s">
        <v>63</v>
      </c>
      <c r="X13" s="396" t="s">
        <v>233</v>
      </c>
      <c r="Y13" s="398"/>
      <c r="Z13" s="398"/>
      <c r="AA13" s="401"/>
    </row>
    <row r="14" spans="1:27" s="133" customFormat="1" ht="99.75">
      <c r="A14" s="137"/>
      <c r="B14" s="415"/>
      <c r="C14" s="138" t="s">
        <v>436</v>
      </c>
      <c r="D14" s="405"/>
      <c r="E14" s="381" t="s">
        <v>223</v>
      </c>
      <c r="F14" s="383"/>
      <c r="G14" s="383"/>
      <c r="H14" s="383"/>
      <c r="I14" s="383"/>
      <c r="J14" s="383"/>
      <c r="K14" s="383"/>
      <c r="L14" s="139" t="s">
        <v>437</v>
      </c>
      <c r="M14" s="140">
        <f>+'[1]VALORACION CONTROLES'!L11</f>
        <v>85</v>
      </c>
      <c r="N14" s="383"/>
      <c r="O14" s="383"/>
      <c r="P14" s="383"/>
      <c r="Q14" s="383"/>
      <c r="R14" s="383"/>
      <c r="S14" s="383"/>
      <c r="T14" s="383"/>
      <c r="U14" s="411"/>
      <c r="V14" s="413"/>
      <c r="W14" s="397"/>
      <c r="X14" s="397"/>
      <c r="Y14" s="399"/>
      <c r="Z14" s="400"/>
      <c r="AA14" s="402"/>
    </row>
    <row r="15" spans="1:27" s="133" customFormat="1" ht="93" customHeight="1">
      <c r="A15" s="137"/>
      <c r="B15" s="415"/>
      <c r="C15" s="138" t="s">
        <v>438</v>
      </c>
      <c r="D15" s="405"/>
      <c r="E15" s="381"/>
      <c r="F15" s="383"/>
      <c r="G15" s="383"/>
      <c r="H15" s="383"/>
      <c r="I15" s="383"/>
      <c r="J15" s="383"/>
      <c r="K15" s="383"/>
      <c r="L15" s="139" t="s">
        <v>439</v>
      </c>
      <c r="M15" s="140">
        <f>+'[1]VALORACION CONTROLES'!L13</f>
        <v>85</v>
      </c>
      <c r="N15" s="414"/>
      <c r="O15" s="383"/>
      <c r="P15" s="383"/>
      <c r="Q15" s="383"/>
      <c r="R15" s="383"/>
      <c r="S15" s="383"/>
      <c r="T15" s="383"/>
      <c r="U15" s="411"/>
      <c r="V15" s="413"/>
      <c r="W15" s="397"/>
      <c r="X15" s="397"/>
      <c r="Y15" s="399"/>
      <c r="Z15" s="400"/>
      <c r="AA15" s="402"/>
    </row>
    <row r="16" spans="1:27" s="133" customFormat="1" ht="107.25" customHeight="1">
      <c r="A16" s="137">
        <v>1</v>
      </c>
      <c r="B16" s="403" t="s">
        <v>230</v>
      </c>
      <c r="C16" s="142" t="s">
        <v>237</v>
      </c>
      <c r="D16" s="404" t="s">
        <v>440</v>
      </c>
      <c r="E16" s="407" t="s">
        <v>231</v>
      </c>
      <c r="F16" s="382">
        <v>3</v>
      </c>
      <c r="G16" s="382" t="s">
        <v>224</v>
      </c>
      <c r="H16" s="382">
        <v>10</v>
      </c>
      <c r="I16" s="382" t="s">
        <v>225</v>
      </c>
      <c r="J16" s="382">
        <f>+$F16*$H16</f>
        <v>30</v>
      </c>
      <c r="K16" s="382" t="s">
        <v>226</v>
      </c>
      <c r="L16" s="139" t="s">
        <v>441</v>
      </c>
      <c r="M16" s="140">
        <f>+'[1]VALORACION CONTROLES'!L298</f>
        <v>95</v>
      </c>
      <c r="N16" s="382">
        <f>+'[1]VALORACION CONTROLES'!O298</f>
        <v>1</v>
      </c>
      <c r="O16" s="382">
        <f>IF($P16="Rara vez",1,IF($P16="Improbable",2,IF($P16="Posible",3,IF($P16="Probable",4, IF($P16="Casi seguro",5,)))))</f>
        <v>2</v>
      </c>
      <c r="P16" s="382" t="s">
        <v>227</v>
      </c>
      <c r="Q16" s="382">
        <f>IF($I16="Moderado",5,IF($I16="Mayor",10,IF($I16="Catastrófico",20,)))</f>
        <v>10</v>
      </c>
      <c r="R16" s="382" t="s">
        <v>225</v>
      </c>
      <c r="S16" s="382">
        <f>+O16*Q16</f>
        <v>20</v>
      </c>
      <c r="T16" s="382" t="s">
        <v>228</v>
      </c>
      <c r="U16" s="410" t="s">
        <v>442</v>
      </c>
      <c r="V16" s="420" t="s">
        <v>443</v>
      </c>
      <c r="W16" s="421" t="s">
        <v>232</v>
      </c>
      <c r="X16" s="421" t="s">
        <v>233</v>
      </c>
      <c r="Y16" s="416"/>
      <c r="Z16" s="418"/>
      <c r="AA16" s="401"/>
    </row>
    <row r="17" spans="1:27" s="133" customFormat="1" ht="69.75" customHeight="1">
      <c r="A17" s="137"/>
      <c r="B17" s="403"/>
      <c r="C17" s="142" t="s">
        <v>234</v>
      </c>
      <c r="D17" s="405"/>
      <c r="E17" s="408"/>
      <c r="F17" s="383"/>
      <c r="G17" s="383"/>
      <c r="H17" s="383"/>
      <c r="I17" s="383"/>
      <c r="J17" s="383"/>
      <c r="K17" s="383"/>
      <c r="L17" s="139" t="s">
        <v>444</v>
      </c>
      <c r="M17" s="140">
        <f>+'[1]VALORACION CONTROLES'!L300</f>
        <v>100</v>
      </c>
      <c r="N17" s="383"/>
      <c r="O17" s="383"/>
      <c r="P17" s="383"/>
      <c r="Q17" s="383"/>
      <c r="R17" s="383"/>
      <c r="S17" s="383"/>
      <c r="T17" s="383"/>
      <c r="U17" s="411"/>
      <c r="V17" s="420"/>
      <c r="W17" s="421"/>
      <c r="X17" s="421"/>
      <c r="Y17" s="417"/>
      <c r="Z17" s="419"/>
      <c r="AA17" s="402"/>
    </row>
    <row r="18" spans="1:27" s="133" customFormat="1" ht="104.25" customHeight="1">
      <c r="A18" s="137"/>
      <c r="B18" s="403"/>
      <c r="C18" s="142" t="s">
        <v>238</v>
      </c>
      <c r="D18" s="406"/>
      <c r="E18" s="409"/>
      <c r="F18" s="383"/>
      <c r="G18" s="383"/>
      <c r="H18" s="383"/>
      <c r="I18" s="383"/>
      <c r="J18" s="383"/>
      <c r="K18" s="414"/>
      <c r="L18" s="139" t="s">
        <v>445</v>
      </c>
      <c r="M18" s="140">
        <f>+'[1]VALORACION CONTROLES'!L302</f>
        <v>100</v>
      </c>
      <c r="N18" s="414"/>
      <c r="O18" s="383"/>
      <c r="P18" s="383"/>
      <c r="Q18" s="383"/>
      <c r="R18" s="383"/>
      <c r="S18" s="383"/>
      <c r="T18" s="414"/>
      <c r="U18" s="411"/>
      <c r="V18" s="420"/>
      <c r="W18" s="421"/>
      <c r="X18" s="421"/>
      <c r="Y18" s="417"/>
      <c r="Z18" s="419"/>
      <c r="AA18" s="402"/>
    </row>
    <row r="19" spans="1:27" s="133" customFormat="1" ht="34.5" customHeight="1">
      <c r="A19" s="137">
        <v>1</v>
      </c>
      <c r="B19" s="403"/>
      <c r="C19" s="142" t="s">
        <v>239</v>
      </c>
      <c r="D19" s="404" t="s">
        <v>446</v>
      </c>
      <c r="E19" s="407" t="s">
        <v>235</v>
      </c>
      <c r="F19" s="382">
        <f>IF($G19="Rara vez",1,IF($G19="Improbable",2,IF($G19="Posible",3,IF($G19="Probable",4, IF($G19="Casi seguro",5,)))))</f>
        <v>3</v>
      </c>
      <c r="G19" s="382" t="s">
        <v>224</v>
      </c>
      <c r="H19" s="382">
        <f>IF($I19="Moderado",5,IF($I19="Mayor",10,IF($I19="Catastrófico",20,)))</f>
        <v>10</v>
      </c>
      <c r="I19" s="382" t="s">
        <v>225</v>
      </c>
      <c r="J19" s="382">
        <f>+$F19*$H19</f>
        <v>30</v>
      </c>
      <c r="K19" s="382" t="s">
        <v>226</v>
      </c>
      <c r="L19" s="410" t="s">
        <v>447</v>
      </c>
      <c r="M19" s="382">
        <f>+'[1]VALORACION CONTROLES'!L313</f>
        <v>95</v>
      </c>
      <c r="N19" s="382">
        <f>+'[1]VALORACION CONTROLES'!O313</f>
        <v>1</v>
      </c>
      <c r="O19" s="382">
        <f>IF($P19="Rara vez",1,IF($P19="Improbable",2,IF($P19="Posible",3,IF($P19="Probable",4, IF($P19="Casi seguro",5,)))))</f>
        <v>2</v>
      </c>
      <c r="P19" s="382" t="s">
        <v>227</v>
      </c>
      <c r="Q19" s="382">
        <f>IF($I19="Moderado",5,IF($I19="Mayor",10,IF($I19="Catastrófico",20,)))</f>
        <v>10</v>
      </c>
      <c r="R19" s="382" t="s">
        <v>225</v>
      </c>
      <c r="S19" s="382">
        <f>+O19*Q19</f>
        <v>20</v>
      </c>
      <c r="T19" s="382" t="s">
        <v>228</v>
      </c>
      <c r="U19" s="410" t="s">
        <v>448</v>
      </c>
      <c r="V19" s="423" t="s">
        <v>449</v>
      </c>
      <c r="W19" s="396" t="s">
        <v>232</v>
      </c>
      <c r="X19" s="396" t="s">
        <v>233</v>
      </c>
      <c r="Y19" s="425"/>
      <c r="Z19" s="425"/>
      <c r="AA19" s="401"/>
    </row>
    <row r="20" spans="1:27" s="133" customFormat="1" ht="75" customHeight="1">
      <c r="A20" s="137"/>
      <c r="B20" s="403"/>
      <c r="C20" s="142" t="s">
        <v>237</v>
      </c>
      <c r="D20" s="405"/>
      <c r="E20" s="408"/>
      <c r="F20" s="383"/>
      <c r="G20" s="383"/>
      <c r="H20" s="383"/>
      <c r="I20" s="383"/>
      <c r="J20" s="383"/>
      <c r="K20" s="383"/>
      <c r="L20" s="422"/>
      <c r="M20" s="414"/>
      <c r="N20" s="383"/>
      <c r="O20" s="383"/>
      <c r="P20" s="383"/>
      <c r="Q20" s="383"/>
      <c r="R20" s="383"/>
      <c r="S20" s="383"/>
      <c r="T20" s="383"/>
      <c r="U20" s="411"/>
      <c r="V20" s="424"/>
      <c r="W20" s="397"/>
      <c r="X20" s="397"/>
      <c r="Y20" s="426"/>
      <c r="Z20" s="426"/>
      <c r="AA20" s="402"/>
    </row>
    <row r="21" spans="1:27" s="133" customFormat="1" ht="93.75" customHeight="1">
      <c r="A21" s="137"/>
      <c r="B21" s="403"/>
      <c r="C21" s="142" t="s">
        <v>238</v>
      </c>
      <c r="D21" s="405"/>
      <c r="E21" s="408"/>
      <c r="F21" s="383"/>
      <c r="G21" s="383"/>
      <c r="H21" s="383"/>
      <c r="I21" s="383"/>
      <c r="J21" s="383"/>
      <c r="K21" s="383"/>
      <c r="L21" s="139" t="s">
        <v>450</v>
      </c>
      <c r="M21" s="140">
        <f>+'[1]VALORACION CONTROLES'!L315</f>
        <v>85</v>
      </c>
      <c r="N21" s="414"/>
      <c r="O21" s="383"/>
      <c r="P21" s="383"/>
      <c r="Q21" s="383"/>
      <c r="R21" s="383"/>
      <c r="S21" s="383"/>
      <c r="T21" s="383"/>
      <c r="U21" s="411"/>
      <c r="V21" s="424"/>
      <c r="W21" s="397"/>
      <c r="X21" s="397"/>
      <c r="Y21" s="426"/>
      <c r="Z21" s="426"/>
      <c r="AA21" s="402"/>
    </row>
    <row r="22" spans="1:27" s="133" customFormat="1" ht="122.25" customHeight="1">
      <c r="A22" s="137">
        <v>1</v>
      </c>
      <c r="B22" s="403"/>
      <c r="C22" s="142" t="s">
        <v>451</v>
      </c>
      <c r="D22" s="404" t="s">
        <v>240</v>
      </c>
      <c r="E22" s="407" t="s">
        <v>235</v>
      </c>
      <c r="F22" s="382">
        <f>IF($G22="Rara vez",1,IF($G22="Improbable",2,IF($G22="Posible",3,IF($G22="Probable",4, IF($G22="Casi seguro",5,)))))</f>
        <v>2</v>
      </c>
      <c r="G22" s="382" t="s">
        <v>227</v>
      </c>
      <c r="H22" s="382">
        <f>IF($I22="Moderado",5,IF($I22="Mayor",10,IF($I22="Catastrófico",20,)))</f>
        <v>10</v>
      </c>
      <c r="I22" s="382" t="s">
        <v>225</v>
      </c>
      <c r="J22" s="382">
        <f>+$F22*$H22</f>
        <v>20</v>
      </c>
      <c r="K22" s="382" t="s">
        <v>228</v>
      </c>
      <c r="L22" s="139" t="s">
        <v>452</v>
      </c>
      <c r="M22" s="140">
        <f>+'[1]VALORACION CONTROLES'!L268</f>
        <v>100</v>
      </c>
      <c r="N22" s="140">
        <f>+'[1]VALORACION CONTROLES'!O268</f>
        <v>2</v>
      </c>
      <c r="O22" s="382">
        <f>IF($P22="Rara vez",1,IF($P22="Improbable",2,IF($P22="Posible",3,IF($P22="Probable",4, IF($P22="Casi seguro",5,)))))</f>
        <v>1</v>
      </c>
      <c r="P22" s="382" t="s">
        <v>241</v>
      </c>
      <c r="Q22" s="382">
        <f>IF($I22="Moderado",5,IF($I22="Mayor",10,IF($I22="Catastrófico",20,)))</f>
        <v>10</v>
      </c>
      <c r="R22" s="382" t="s">
        <v>225</v>
      </c>
      <c r="S22" s="382">
        <f>+O22*Q22</f>
        <v>10</v>
      </c>
      <c r="T22" s="382" t="s">
        <v>242</v>
      </c>
      <c r="U22" s="410" t="s">
        <v>453</v>
      </c>
      <c r="V22" s="423" t="s">
        <v>454</v>
      </c>
      <c r="W22" s="423" t="s">
        <v>455</v>
      </c>
      <c r="X22" s="396" t="s">
        <v>233</v>
      </c>
      <c r="Y22" s="425"/>
      <c r="Z22" s="425"/>
      <c r="AA22" s="401"/>
    </row>
    <row r="23" spans="1:27" s="133" customFormat="1" ht="99" customHeight="1">
      <c r="A23" s="137"/>
      <c r="B23" s="403"/>
      <c r="C23" s="142" t="s">
        <v>456</v>
      </c>
      <c r="D23" s="405"/>
      <c r="E23" s="408"/>
      <c r="F23" s="383"/>
      <c r="G23" s="383"/>
      <c r="H23" s="383"/>
      <c r="I23" s="383"/>
      <c r="J23" s="383"/>
      <c r="K23" s="383"/>
      <c r="L23" s="139" t="s">
        <v>457</v>
      </c>
      <c r="M23" s="140">
        <f>+'[1]VALORACION CONTROLES'!L270</f>
        <v>100</v>
      </c>
      <c r="N23" s="140">
        <f>+'[1]VALORACION CONTROLES'!O270</f>
        <v>0</v>
      </c>
      <c r="O23" s="383"/>
      <c r="P23" s="383"/>
      <c r="Q23" s="383"/>
      <c r="R23" s="383"/>
      <c r="S23" s="383"/>
      <c r="T23" s="383"/>
      <c r="U23" s="411"/>
      <c r="V23" s="424"/>
      <c r="W23" s="424"/>
      <c r="X23" s="397"/>
      <c r="Y23" s="426"/>
      <c r="Z23" s="426"/>
      <c r="AA23" s="402"/>
    </row>
    <row r="24" spans="1:27" s="133" customFormat="1" ht="166.5" customHeight="1">
      <c r="A24" s="137"/>
      <c r="B24" s="403"/>
      <c r="C24" s="142" t="s">
        <v>243</v>
      </c>
      <c r="D24" s="406"/>
      <c r="E24" s="409"/>
      <c r="F24" s="383"/>
      <c r="G24" s="383"/>
      <c r="H24" s="383"/>
      <c r="I24" s="383"/>
      <c r="J24" s="383"/>
      <c r="K24" s="414"/>
      <c r="L24" s="139" t="s">
        <v>458</v>
      </c>
      <c r="M24" s="140">
        <f>+'[1]VALORACION CONTROLES'!L272</f>
        <v>100</v>
      </c>
      <c r="N24" s="140">
        <f>+'[1]VALORACION CONTROLES'!O272</f>
        <v>0</v>
      </c>
      <c r="O24" s="383"/>
      <c r="P24" s="383"/>
      <c r="Q24" s="383"/>
      <c r="R24" s="383"/>
      <c r="S24" s="383"/>
      <c r="T24" s="383"/>
      <c r="U24" s="411"/>
      <c r="V24" s="424"/>
      <c r="W24" s="424"/>
      <c r="X24" s="397"/>
      <c r="Y24" s="426"/>
      <c r="Z24" s="426"/>
      <c r="AA24" s="402"/>
    </row>
    <row r="25" spans="1:27" s="133" customFormat="1" ht="109.5" customHeight="1">
      <c r="A25" s="137">
        <v>1</v>
      </c>
      <c r="B25" s="403"/>
      <c r="C25" s="142" t="s">
        <v>244</v>
      </c>
      <c r="D25" s="404" t="s">
        <v>245</v>
      </c>
      <c r="E25" s="407" t="s">
        <v>246</v>
      </c>
      <c r="F25" s="382">
        <f>IF($G25="Rara vez",1,IF($G25="Improbable",2,IF($G25="Posible",3,IF($G25="Probable",4, IF($G25="Casi seguro",5,)))))</f>
        <v>3</v>
      </c>
      <c r="G25" s="382" t="s">
        <v>224</v>
      </c>
      <c r="H25" s="382">
        <f>IF($I25="Moderado",5,IF($I25="Mayor",10,IF($I25="Catastrófico",20,)))</f>
        <v>10</v>
      </c>
      <c r="I25" s="382" t="s">
        <v>225</v>
      </c>
      <c r="J25" s="382">
        <f>+$F25*$H25</f>
        <v>30</v>
      </c>
      <c r="K25" s="382" t="s">
        <v>226</v>
      </c>
      <c r="L25" s="410" t="s">
        <v>459</v>
      </c>
      <c r="M25" s="382">
        <f>+'[1]VALORACION CONTROLES'!L283</f>
        <v>100</v>
      </c>
      <c r="N25" s="382">
        <f>+'[1]VALORACION CONTROLES'!O283</f>
        <v>2</v>
      </c>
      <c r="O25" s="382">
        <f>IF($P25="Rara vez",1,IF($P25="Improbable",2,IF($P25="Posible",3,IF($P25="Probable",4, IF($P25="Casi seguro",5,)))))</f>
        <v>1</v>
      </c>
      <c r="P25" s="382" t="s">
        <v>241</v>
      </c>
      <c r="Q25" s="382">
        <f>IF($I25="Moderado",5,IF($I25="Mayor",10,IF($I25="Catastrófico",20,)))</f>
        <v>10</v>
      </c>
      <c r="R25" s="382" t="s">
        <v>225</v>
      </c>
      <c r="S25" s="382">
        <f>+O25*Q25</f>
        <v>10</v>
      </c>
      <c r="T25" s="382" t="s">
        <v>242</v>
      </c>
      <c r="U25" s="410" t="s">
        <v>460</v>
      </c>
      <c r="V25" s="423" t="s">
        <v>461</v>
      </c>
      <c r="W25" s="396" t="s">
        <v>461</v>
      </c>
      <c r="X25" s="396" t="s">
        <v>461</v>
      </c>
      <c r="Y25" s="382"/>
      <c r="Z25" s="418"/>
      <c r="AA25" s="427"/>
    </row>
    <row r="26" spans="1:27" s="133" customFormat="1" ht="100.5" customHeight="1">
      <c r="A26" s="137"/>
      <c r="B26" s="403"/>
      <c r="C26" s="142" t="s">
        <v>247</v>
      </c>
      <c r="D26" s="406"/>
      <c r="E26" s="409"/>
      <c r="F26" s="383"/>
      <c r="G26" s="383"/>
      <c r="H26" s="383"/>
      <c r="I26" s="383"/>
      <c r="J26" s="383"/>
      <c r="K26" s="414"/>
      <c r="L26" s="422"/>
      <c r="M26" s="414"/>
      <c r="N26" s="414"/>
      <c r="O26" s="383"/>
      <c r="P26" s="383"/>
      <c r="Q26" s="383"/>
      <c r="R26" s="383"/>
      <c r="S26" s="383"/>
      <c r="T26" s="383"/>
      <c r="U26" s="422"/>
      <c r="V26" s="424"/>
      <c r="W26" s="397"/>
      <c r="X26" s="397"/>
      <c r="Y26" s="414"/>
      <c r="Z26" s="419"/>
      <c r="AA26" s="428"/>
    </row>
    <row r="27" spans="1:27" s="133" customFormat="1" ht="136.5" customHeight="1">
      <c r="A27" s="137">
        <v>1</v>
      </c>
      <c r="B27" s="429" t="s">
        <v>248</v>
      </c>
      <c r="C27" s="196" t="s">
        <v>249</v>
      </c>
      <c r="D27" s="404" t="s">
        <v>462</v>
      </c>
      <c r="E27" s="380" t="s">
        <v>250</v>
      </c>
      <c r="F27" s="431">
        <f>IF($G27="Rara vez",1,IF($G27="Improbable",2,IF($G27="Posible",3,IF($G27="Probable",4, IF($G27="Casi seguro",5,)))))</f>
        <v>3</v>
      </c>
      <c r="G27" s="431" t="s">
        <v>224</v>
      </c>
      <c r="H27" s="431">
        <f>IF($I27="Moderado",5,IF($I27="Mayor",10,IF($I27="Catastrófico",20,)))</f>
        <v>10</v>
      </c>
      <c r="I27" s="431" t="s">
        <v>225</v>
      </c>
      <c r="J27" s="431">
        <f>+$F27*$H27</f>
        <v>30</v>
      </c>
      <c r="K27" s="382" t="s">
        <v>226</v>
      </c>
      <c r="L27" s="139" t="s">
        <v>463</v>
      </c>
      <c r="M27" s="140">
        <f>+'[1]VALORACION CONTROLES'!L22</f>
        <v>80</v>
      </c>
      <c r="N27" s="140">
        <f>+'[1]VALORACION CONTROLES'!O22</f>
        <v>0</v>
      </c>
      <c r="O27" s="382">
        <f>IF($P27="Rara vez",1,IF($P27="Improbable",2,IF($P27="Posible",3,IF($P27="Probable",4, IF($P27="Casi seguro",5,)))))</f>
        <v>3</v>
      </c>
      <c r="P27" s="382" t="s">
        <v>224</v>
      </c>
      <c r="Q27" s="382">
        <f>IF($I27="Moderado",5,IF($I27="Mayor",10,IF($I27="Catastrófico",20,)))</f>
        <v>10</v>
      </c>
      <c r="R27" s="382" t="s">
        <v>225</v>
      </c>
      <c r="S27" s="382">
        <f>+O27*Q27</f>
        <v>30</v>
      </c>
      <c r="T27" s="382" t="s">
        <v>226</v>
      </c>
      <c r="U27" s="425" t="s">
        <v>464</v>
      </c>
      <c r="V27" s="423">
        <v>44196</v>
      </c>
      <c r="W27" s="396" t="s">
        <v>159</v>
      </c>
      <c r="X27" s="396" t="s">
        <v>233</v>
      </c>
      <c r="Y27" s="398"/>
      <c r="Z27" s="398"/>
      <c r="AA27" s="401"/>
    </row>
    <row r="28" spans="1:27" s="133" customFormat="1" ht="115.5" customHeight="1">
      <c r="A28" s="137"/>
      <c r="B28" s="430"/>
      <c r="C28" s="196" t="s">
        <v>465</v>
      </c>
      <c r="D28" s="405"/>
      <c r="E28" s="381" t="s">
        <v>250</v>
      </c>
      <c r="F28" s="432"/>
      <c r="G28" s="432"/>
      <c r="H28" s="432"/>
      <c r="I28" s="432"/>
      <c r="J28" s="432"/>
      <c r="K28" s="414"/>
      <c r="L28" s="139" t="s">
        <v>466</v>
      </c>
      <c r="M28" s="140">
        <f>+'[1]VALORACION CONTROLES'!L24</f>
        <v>80</v>
      </c>
      <c r="N28" s="140">
        <f>+'[1]VALORACION CONTROLES'!O24</f>
        <v>0</v>
      </c>
      <c r="O28" s="383"/>
      <c r="P28" s="383"/>
      <c r="Q28" s="383"/>
      <c r="R28" s="383"/>
      <c r="S28" s="383"/>
      <c r="T28" s="414"/>
      <c r="U28" s="426"/>
      <c r="V28" s="424"/>
      <c r="W28" s="397"/>
      <c r="X28" s="397"/>
      <c r="Y28" s="400"/>
      <c r="Z28" s="399"/>
      <c r="AA28" s="402"/>
    </row>
    <row r="29" spans="1:27" s="133" customFormat="1" ht="159" customHeight="1">
      <c r="A29" s="137">
        <v>1</v>
      </c>
      <c r="B29" s="433" t="s">
        <v>251</v>
      </c>
      <c r="C29" s="138" t="s">
        <v>237</v>
      </c>
      <c r="D29" s="404" t="s">
        <v>467</v>
      </c>
      <c r="E29" s="380" t="s">
        <v>252</v>
      </c>
      <c r="F29" s="382">
        <f>IF($G29="Rara vez",1,IF($G29="Improbable",2,IF($G29="Posible",3,IF($G29="Probable",4, IF($G29="Casi seguro",5,)))))</f>
        <v>2</v>
      </c>
      <c r="G29" s="382" t="s">
        <v>227</v>
      </c>
      <c r="H29" s="382">
        <f>IF($I29="Moderado",5,IF($I29="Mayor",10,IF($I29="Catastrófico",20,)))</f>
        <v>10</v>
      </c>
      <c r="I29" s="382" t="s">
        <v>225</v>
      </c>
      <c r="J29" s="382">
        <f>+$F29*$H29</f>
        <v>20</v>
      </c>
      <c r="K29" s="382" t="s">
        <v>228</v>
      </c>
      <c r="L29" s="197" t="s">
        <v>468</v>
      </c>
      <c r="M29" s="140">
        <f>+'[1]VALORACION CONTROLES'!L122</f>
        <v>100</v>
      </c>
      <c r="N29" s="382">
        <f>+'[1]VALORACION CONTROLES'!O122</f>
        <v>2</v>
      </c>
      <c r="O29" s="382">
        <f>IF($P29="Rara vez",1,IF($P29="Improbable",2,IF($P29="Posible",3,IF($P29="Probable",4, IF($P29="Casi seguro",5,)))))</f>
        <v>1</v>
      </c>
      <c r="P29" s="382" t="s">
        <v>241</v>
      </c>
      <c r="Q29" s="382">
        <f>IF($I29="Moderado",5,IF($I29="Mayor",10,IF($I29="Catastrófico",20,)))</f>
        <v>10</v>
      </c>
      <c r="R29" s="382" t="s">
        <v>225</v>
      </c>
      <c r="S29" s="382">
        <f>+O29*Q29</f>
        <v>10</v>
      </c>
      <c r="T29" s="382" t="s">
        <v>242</v>
      </c>
      <c r="U29" s="410" t="s">
        <v>469</v>
      </c>
      <c r="V29" s="423" t="s">
        <v>461</v>
      </c>
      <c r="W29" s="396" t="s">
        <v>461</v>
      </c>
      <c r="X29" s="396" t="s">
        <v>461</v>
      </c>
      <c r="Y29" s="380"/>
      <c r="Z29" s="380"/>
      <c r="AA29" s="435"/>
    </row>
    <row r="30" spans="1:27" s="133" customFormat="1" ht="51.75" customHeight="1">
      <c r="A30" s="137"/>
      <c r="B30" s="434"/>
      <c r="C30" s="138" t="s">
        <v>253</v>
      </c>
      <c r="D30" s="405"/>
      <c r="E30" s="381" t="s">
        <v>252</v>
      </c>
      <c r="F30" s="383"/>
      <c r="G30" s="383"/>
      <c r="H30" s="383"/>
      <c r="I30" s="383"/>
      <c r="J30" s="383"/>
      <c r="K30" s="383"/>
      <c r="L30" s="410" t="s">
        <v>470</v>
      </c>
      <c r="M30" s="382">
        <f>+'[1]VALORACION CONTROLES'!L124</f>
        <v>100</v>
      </c>
      <c r="N30" s="383"/>
      <c r="O30" s="383"/>
      <c r="P30" s="383"/>
      <c r="Q30" s="383"/>
      <c r="R30" s="383"/>
      <c r="S30" s="383"/>
      <c r="T30" s="383"/>
      <c r="U30" s="411"/>
      <c r="V30" s="424"/>
      <c r="W30" s="397"/>
      <c r="X30" s="397"/>
      <c r="Y30" s="381"/>
      <c r="Z30" s="381"/>
      <c r="AA30" s="436"/>
    </row>
    <row r="31" spans="1:27" s="133" customFormat="1" ht="45.75" customHeight="1">
      <c r="A31" s="137"/>
      <c r="B31" s="434"/>
      <c r="C31" s="138" t="s">
        <v>254</v>
      </c>
      <c r="D31" s="405"/>
      <c r="E31" s="381" t="s">
        <v>252</v>
      </c>
      <c r="F31" s="383"/>
      <c r="G31" s="383"/>
      <c r="H31" s="383"/>
      <c r="I31" s="383"/>
      <c r="J31" s="383"/>
      <c r="K31" s="383"/>
      <c r="L31" s="422"/>
      <c r="M31" s="414"/>
      <c r="N31" s="414"/>
      <c r="O31" s="383"/>
      <c r="P31" s="383"/>
      <c r="Q31" s="383"/>
      <c r="R31" s="383"/>
      <c r="S31" s="383"/>
      <c r="T31" s="383"/>
      <c r="U31" s="411"/>
      <c r="V31" s="424"/>
      <c r="W31" s="397"/>
      <c r="X31" s="397"/>
      <c r="Y31" s="381"/>
      <c r="Z31" s="381"/>
      <c r="AA31" s="436"/>
    </row>
    <row r="32" spans="1:27" s="133" customFormat="1" ht="71.25" customHeight="1">
      <c r="A32" s="137">
        <v>1</v>
      </c>
      <c r="B32" s="437" t="s">
        <v>255</v>
      </c>
      <c r="C32" s="142" t="s">
        <v>471</v>
      </c>
      <c r="D32" s="404" t="s">
        <v>472</v>
      </c>
      <c r="E32" s="410" t="s">
        <v>256</v>
      </c>
      <c r="F32" s="382">
        <f>IF($G32="Rara vez",1,IF($G32="Improbable",2,IF($G32="Posible",3,IF($G32="Probable",4, IF($G32="Casi seguro",5,)))))</f>
        <v>2</v>
      </c>
      <c r="G32" s="382" t="s">
        <v>227</v>
      </c>
      <c r="H32" s="382">
        <f>IF($I32="Moderado",5,IF($I32="Mayor",10,IF($I32="Catastrófico",20,)))</f>
        <v>10</v>
      </c>
      <c r="I32" s="382" t="s">
        <v>225</v>
      </c>
      <c r="J32" s="382">
        <f>+$F32*$H32</f>
        <v>20</v>
      </c>
      <c r="K32" s="382" t="s">
        <v>228</v>
      </c>
      <c r="L32" s="139" t="s">
        <v>473</v>
      </c>
      <c r="M32" s="140">
        <f>+'[1]VALORACION CONTROLES'!L65</f>
        <v>85</v>
      </c>
      <c r="N32" s="382">
        <f>+'[1]VALORACION CONTROLES'!O65</f>
        <v>1</v>
      </c>
      <c r="O32" s="382">
        <f>IF($P32="Rara vez",1,IF($P32="Improbable",2,IF($P32="Posible",3,IF($P32="Probable",4, IF($P32="Casi seguro",5,)))))</f>
        <v>1</v>
      </c>
      <c r="P32" s="382" t="s">
        <v>241</v>
      </c>
      <c r="Q32" s="382">
        <f>IF($I32="Moderado",5,IF($I32="Mayor",10,IF($I32="Catastrófico",20,)))</f>
        <v>10</v>
      </c>
      <c r="R32" s="382" t="s">
        <v>225</v>
      </c>
      <c r="S32" s="382">
        <f>+O32*Q32</f>
        <v>10</v>
      </c>
      <c r="T32" s="382" t="s">
        <v>242</v>
      </c>
      <c r="U32" s="440" t="s">
        <v>474</v>
      </c>
      <c r="V32" s="420" t="s">
        <v>475</v>
      </c>
      <c r="W32" s="421" t="s">
        <v>257</v>
      </c>
      <c r="X32" s="421"/>
      <c r="Y32" s="398"/>
      <c r="Z32" s="398"/>
      <c r="AA32" s="401"/>
    </row>
    <row r="33" spans="1:27" s="133" customFormat="1" ht="81" customHeight="1">
      <c r="A33" s="137"/>
      <c r="B33" s="437"/>
      <c r="C33" s="142" t="s">
        <v>476</v>
      </c>
      <c r="D33" s="405"/>
      <c r="E33" s="411" t="s">
        <v>256</v>
      </c>
      <c r="F33" s="383"/>
      <c r="G33" s="383"/>
      <c r="H33" s="383"/>
      <c r="I33" s="383"/>
      <c r="J33" s="383"/>
      <c r="K33" s="383"/>
      <c r="L33" s="139" t="s">
        <v>477</v>
      </c>
      <c r="M33" s="140">
        <f>+'[1]VALORACION CONTROLES'!L67</f>
        <v>100</v>
      </c>
      <c r="N33" s="383"/>
      <c r="O33" s="383"/>
      <c r="P33" s="383"/>
      <c r="Q33" s="383"/>
      <c r="R33" s="383"/>
      <c r="S33" s="383"/>
      <c r="T33" s="383"/>
      <c r="U33" s="440"/>
      <c r="V33" s="420"/>
      <c r="W33" s="421"/>
      <c r="X33" s="421"/>
      <c r="Y33" s="399"/>
      <c r="Z33" s="399"/>
      <c r="AA33" s="402"/>
    </row>
    <row r="34" spans="1:27" s="133" customFormat="1" ht="126.75" customHeight="1">
      <c r="A34" s="137"/>
      <c r="B34" s="437"/>
      <c r="C34" s="142" t="s">
        <v>478</v>
      </c>
      <c r="D34" s="406"/>
      <c r="E34" s="422" t="s">
        <v>256</v>
      </c>
      <c r="F34" s="383"/>
      <c r="G34" s="383"/>
      <c r="H34" s="383"/>
      <c r="I34" s="383"/>
      <c r="J34" s="383"/>
      <c r="K34" s="414"/>
      <c r="L34" s="139" t="s">
        <v>479</v>
      </c>
      <c r="M34" s="140">
        <f>+'[1]VALORACION CONTROLES'!L69</f>
        <v>85</v>
      </c>
      <c r="N34" s="414"/>
      <c r="O34" s="383"/>
      <c r="P34" s="383"/>
      <c r="Q34" s="383"/>
      <c r="R34" s="383"/>
      <c r="S34" s="383"/>
      <c r="T34" s="383"/>
      <c r="U34" s="440"/>
      <c r="V34" s="420"/>
      <c r="W34" s="421"/>
      <c r="X34" s="421"/>
      <c r="Y34" s="438"/>
      <c r="Z34" s="438"/>
      <c r="AA34" s="439"/>
    </row>
    <row r="35" spans="1:27" s="133" customFormat="1" ht="93.75" customHeight="1">
      <c r="A35" s="137">
        <v>1</v>
      </c>
      <c r="B35" s="437"/>
      <c r="C35" s="142" t="s">
        <v>480</v>
      </c>
      <c r="D35" s="404" t="s">
        <v>481</v>
      </c>
      <c r="E35" s="380" t="s">
        <v>231</v>
      </c>
      <c r="F35" s="382">
        <f>IF($G35="Rara vez",1,IF($G35="Improbable",2,IF($G35="Posible",3,IF($G35="Probable",4, IF($G35="Casi seguro",5,)))))</f>
        <v>1</v>
      </c>
      <c r="G35" s="382" t="s">
        <v>241</v>
      </c>
      <c r="H35" s="382">
        <f>IF($I35="Moderado",5,IF($I35="Mayor",10,IF($I35="Catastrófico",20,)))</f>
        <v>10</v>
      </c>
      <c r="I35" s="382" t="s">
        <v>225</v>
      </c>
      <c r="J35" s="382">
        <f>+$F35*$H35</f>
        <v>10</v>
      </c>
      <c r="K35" s="382" t="s">
        <v>242</v>
      </c>
      <c r="L35" s="410" t="s">
        <v>482</v>
      </c>
      <c r="M35" s="382">
        <f>+'[1]VALORACION CONTROLES'!L77</f>
        <v>100</v>
      </c>
      <c r="N35" s="382">
        <f>+'[1]VALORACION CONTROLES'!O77</f>
        <v>1</v>
      </c>
      <c r="O35" s="382">
        <f>IF($P35="Rara vez",1,IF($P35="Improbable",2,IF($P35="Posible",3,IF($P35="Probable",4, IF($P35="Casi seguro",5,)))))</f>
        <v>1</v>
      </c>
      <c r="P35" s="382" t="s">
        <v>241</v>
      </c>
      <c r="Q35" s="382">
        <f>IF($I35="Moderado",5,IF($I35="Mayor",10,IF($I35="Catastrófico",20,)))</f>
        <v>10</v>
      </c>
      <c r="R35" s="382" t="s">
        <v>225</v>
      </c>
      <c r="S35" s="382">
        <f>+O35*Q35</f>
        <v>10</v>
      </c>
      <c r="T35" s="382" t="s">
        <v>242</v>
      </c>
      <c r="U35" s="440" t="s">
        <v>483</v>
      </c>
      <c r="V35" s="420">
        <v>44196</v>
      </c>
      <c r="W35" s="421" t="s">
        <v>257</v>
      </c>
      <c r="X35" s="421" t="s">
        <v>484</v>
      </c>
      <c r="Y35" s="398"/>
      <c r="Z35" s="398"/>
      <c r="AA35" s="401"/>
    </row>
    <row r="36" spans="1:27" s="133" customFormat="1" ht="78" customHeight="1">
      <c r="A36" s="137"/>
      <c r="B36" s="437"/>
      <c r="C36" s="142" t="s">
        <v>485</v>
      </c>
      <c r="D36" s="405"/>
      <c r="E36" s="381"/>
      <c r="F36" s="383"/>
      <c r="G36" s="383"/>
      <c r="H36" s="383"/>
      <c r="I36" s="383"/>
      <c r="J36" s="383"/>
      <c r="K36" s="383"/>
      <c r="L36" s="422"/>
      <c r="M36" s="414"/>
      <c r="N36" s="414"/>
      <c r="O36" s="383"/>
      <c r="P36" s="383"/>
      <c r="Q36" s="383"/>
      <c r="R36" s="383"/>
      <c r="S36" s="383"/>
      <c r="T36" s="383"/>
      <c r="U36" s="440"/>
      <c r="V36" s="420"/>
      <c r="W36" s="421"/>
      <c r="X36" s="421"/>
      <c r="Y36" s="399"/>
      <c r="Z36" s="399"/>
      <c r="AA36" s="402"/>
    </row>
    <row r="37" spans="1:27" s="133" customFormat="1" ht="126" customHeight="1">
      <c r="A37" s="137">
        <v>1</v>
      </c>
      <c r="B37" s="437"/>
      <c r="C37" s="142" t="s">
        <v>258</v>
      </c>
      <c r="D37" s="404" t="s">
        <v>486</v>
      </c>
      <c r="E37" s="380" t="s">
        <v>231</v>
      </c>
      <c r="F37" s="382">
        <f>IF($G37="Rara vez",1,IF($G37="Improbable",2,IF($G37="Posible",3,IF($G37="Probable",4, IF($G37="Casi seguro",5,)))))</f>
        <v>1</v>
      </c>
      <c r="G37" s="382" t="s">
        <v>241</v>
      </c>
      <c r="H37" s="382">
        <f>IF($I37="Moderado",5,IF($I37="Mayor",10,IF($I37="Catastrófico",20,)))</f>
        <v>10</v>
      </c>
      <c r="I37" s="431" t="s">
        <v>225</v>
      </c>
      <c r="J37" s="382">
        <f>+$F37*$H37</f>
        <v>10</v>
      </c>
      <c r="K37" s="382" t="s">
        <v>242</v>
      </c>
      <c r="L37" s="139" t="s">
        <v>487</v>
      </c>
      <c r="M37" s="140">
        <f>+'[1]VALORACION CONTROLES'!L92</f>
        <v>100</v>
      </c>
      <c r="N37" s="140">
        <f>+'[1]VALORACION CONTROLES'!O92</f>
        <v>2</v>
      </c>
      <c r="O37" s="382">
        <f>IF($P37="Rara vez",1,IF($P37="Improbable",2,IF($P37="Posible",3,IF($P37="Probable",4, IF($P37="Casi seguro",5,)))))</f>
        <v>1</v>
      </c>
      <c r="P37" s="382" t="s">
        <v>241</v>
      </c>
      <c r="Q37" s="382">
        <f>IF($I37="Moderado",5,IF($I37="Mayor",10,IF($I37="Catastrófico",20,)))</f>
        <v>10</v>
      </c>
      <c r="R37" s="382" t="s">
        <v>225</v>
      </c>
      <c r="S37" s="382">
        <f>+O37*Q37</f>
        <v>10</v>
      </c>
      <c r="T37" s="382" t="s">
        <v>242</v>
      </c>
      <c r="U37" s="410" t="s">
        <v>534</v>
      </c>
      <c r="V37" s="412" t="s">
        <v>488</v>
      </c>
      <c r="W37" s="396" t="s">
        <v>259</v>
      </c>
      <c r="X37" s="396" t="s">
        <v>233</v>
      </c>
      <c r="Y37" s="425"/>
      <c r="Z37" s="425"/>
      <c r="AA37" s="435"/>
    </row>
    <row r="38" spans="1:27" s="133" customFormat="1" ht="114" customHeight="1">
      <c r="A38" s="137"/>
      <c r="B38" s="437"/>
      <c r="C38" s="142" t="s">
        <v>260</v>
      </c>
      <c r="D38" s="405"/>
      <c r="E38" s="381"/>
      <c r="F38" s="383"/>
      <c r="G38" s="383"/>
      <c r="H38" s="383"/>
      <c r="I38" s="432"/>
      <c r="J38" s="383"/>
      <c r="K38" s="383"/>
      <c r="L38" s="139" t="s">
        <v>489</v>
      </c>
      <c r="M38" s="140">
        <f>+'[1]VALORACION CONTROLES'!L94</f>
        <v>100</v>
      </c>
      <c r="N38" s="140">
        <f>+'[1]VALORACION CONTROLES'!O93</f>
        <v>0</v>
      </c>
      <c r="O38" s="383"/>
      <c r="P38" s="383"/>
      <c r="Q38" s="383"/>
      <c r="R38" s="383"/>
      <c r="S38" s="383"/>
      <c r="T38" s="383"/>
      <c r="U38" s="411"/>
      <c r="V38" s="413"/>
      <c r="W38" s="397"/>
      <c r="X38" s="397"/>
      <c r="Y38" s="426"/>
      <c r="Z38" s="426"/>
      <c r="AA38" s="436"/>
    </row>
    <row r="39" spans="1:27" s="133" customFormat="1" ht="66.75" customHeight="1">
      <c r="A39" s="137"/>
      <c r="B39" s="437"/>
      <c r="C39" s="142" t="s">
        <v>258</v>
      </c>
      <c r="D39" s="406"/>
      <c r="E39" s="441"/>
      <c r="F39" s="383"/>
      <c r="G39" s="383"/>
      <c r="H39" s="383"/>
      <c r="I39" s="432"/>
      <c r="J39" s="383"/>
      <c r="K39" s="414"/>
      <c r="L39" s="139" t="s">
        <v>490</v>
      </c>
      <c r="M39" s="140"/>
      <c r="N39" s="140"/>
      <c r="O39" s="383"/>
      <c r="P39" s="383"/>
      <c r="Q39" s="383"/>
      <c r="R39" s="383"/>
      <c r="S39" s="383"/>
      <c r="T39" s="383"/>
      <c r="U39" s="411"/>
      <c r="V39" s="413"/>
      <c r="W39" s="397"/>
      <c r="X39" s="397"/>
      <c r="Y39" s="426"/>
      <c r="Z39" s="426"/>
      <c r="AA39" s="432"/>
    </row>
    <row r="40" spans="1:27" s="133" customFormat="1" ht="111" customHeight="1">
      <c r="A40" s="137">
        <v>1</v>
      </c>
      <c r="B40" s="444" t="s">
        <v>261</v>
      </c>
      <c r="C40" s="138" t="s">
        <v>270</v>
      </c>
      <c r="D40" s="404" t="s">
        <v>262</v>
      </c>
      <c r="E40" s="380" t="s">
        <v>231</v>
      </c>
      <c r="F40" s="382">
        <f>IF($G40="Rara vez",1,IF($G40="Improbable",2,IF($G40="Posible",3,IF($G40="Probable",4, IF($G40="Casi seguro",5,)))))</f>
        <v>3</v>
      </c>
      <c r="G40" s="382" t="s">
        <v>224</v>
      </c>
      <c r="H40" s="382">
        <f>IF($I40="Moderado",5,IF($I40="Mayor",10,IF($I40="Catastrófico",20,)))</f>
        <v>10</v>
      </c>
      <c r="I40" s="382" t="s">
        <v>225</v>
      </c>
      <c r="J40" s="382">
        <f>+$F40*$H40</f>
        <v>30</v>
      </c>
      <c r="K40" s="382" t="s">
        <v>226</v>
      </c>
      <c r="L40" s="442" t="s">
        <v>491</v>
      </c>
      <c r="M40" s="382">
        <f>+'[1]VALORACION CONTROLES'!L107</f>
        <v>100</v>
      </c>
      <c r="N40" s="382">
        <f>+'[1]VALORACION CONTROLES'!O107</f>
        <v>2</v>
      </c>
      <c r="O40" s="382">
        <f>IF($P40="Rara vez",1,IF($P40="Improbable",2,IF($P40="Posible",3,IF($P40="Probable",4, IF($P40="Casi seguro",5,)))))</f>
        <v>1</v>
      </c>
      <c r="P40" s="382" t="s">
        <v>241</v>
      </c>
      <c r="Q40" s="382">
        <f>IF($I40="Moderado",5,IF($I40="Mayor",10,IF($I40="Catastrófico",20,)))</f>
        <v>10</v>
      </c>
      <c r="R40" s="382" t="s">
        <v>225</v>
      </c>
      <c r="S40" s="382">
        <f>+O40*Q40</f>
        <v>10</v>
      </c>
      <c r="T40" s="382" t="s">
        <v>242</v>
      </c>
      <c r="U40" s="410" t="s">
        <v>492</v>
      </c>
      <c r="V40" s="423" t="s">
        <v>461</v>
      </c>
      <c r="W40" s="396" t="s">
        <v>461</v>
      </c>
      <c r="X40" s="396" t="s">
        <v>461</v>
      </c>
      <c r="Y40" s="410"/>
      <c r="Z40" s="410"/>
      <c r="AA40" s="435"/>
    </row>
    <row r="41" spans="1:27" s="133" customFormat="1" ht="83.25" customHeight="1">
      <c r="A41" s="137"/>
      <c r="B41" s="444"/>
      <c r="C41" s="138" t="s">
        <v>237</v>
      </c>
      <c r="D41" s="405"/>
      <c r="E41" s="381"/>
      <c r="F41" s="383"/>
      <c r="G41" s="383"/>
      <c r="H41" s="383"/>
      <c r="I41" s="383"/>
      <c r="J41" s="383"/>
      <c r="K41" s="383"/>
      <c r="L41" s="443"/>
      <c r="M41" s="414"/>
      <c r="N41" s="414"/>
      <c r="O41" s="383"/>
      <c r="P41" s="383"/>
      <c r="Q41" s="383"/>
      <c r="R41" s="383"/>
      <c r="S41" s="383"/>
      <c r="T41" s="383"/>
      <c r="U41" s="411"/>
      <c r="V41" s="424"/>
      <c r="W41" s="397"/>
      <c r="X41" s="397"/>
      <c r="Y41" s="411"/>
      <c r="Z41" s="411"/>
      <c r="AA41" s="436"/>
    </row>
    <row r="42" spans="1:27" s="133" customFormat="1" ht="114" customHeight="1">
      <c r="A42" s="137">
        <v>1</v>
      </c>
      <c r="B42" s="444"/>
      <c r="C42" s="142" t="s">
        <v>265</v>
      </c>
      <c r="D42" s="404" t="s">
        <v>263</v>
      </c>
      <c r="E42" s="380" t="s">
        <v>231</v>
      </c>
      <c r="F42" s="382">
        <f>IF($G42="Rara vez",1,IF($G42="Improbable",2,IF($G42="Posible",3,IF($G42="Probable",4, IF($G42="Casi seguro",5,)))))</f>
        <v>3</v>
      </c>
      <c r="G42" s="382" t="s">
        <v>224</v>
      </c>
      <c r="H42" s="382">
        <f>IF($I42="Moderado",5,IF($I42="Mayor",10,IF($I42="Catastrófico",20,)))</f>
        <v>10</v>
      </c>
      <c r="I42" s="382" t="s">
        <v>225</v>
      </c>
      <c r="J42" s="382">
        <f>+$F42*$H42</f>
        <v>30</v>
      </c>
      <c r="K42" s="382" t="s">
        <v>226</v>
      </c>
      <c r="L42" s="410" t="s">
        <v>493</v>
      </c>
      <c r="M42" s="382">
        <f>+'[1]VALORACION CONTROLES'!L137</f>
        <v>95</v>
      </c>
      <c r="N42" s="382">
        <f>+'[1]VALORACION CONTROLES'!O137</f>
        <v>1</v>
      </c>
      <c r="O42" s="382">
        <f>IF($P42="Rara vez",1,IF($P42="Improbable",2,IF($P42="Posible",3,IF($P42="Probable",4, IF($P42="Casi seguro",5,)))))</f>
        <v>2</v>
      </c>
      <c r="P42" s="382" t="s">
        <v>227</v>
      </c>
      <c r="Q42" s="382">
        <f>IF($I42="Moderado",5,IF($I42="Mayor",10,IF($I42="Catastrófico",20,)))</f>
        <v>10</v>
      </c>
      <c r="R42" s="382" t="s">
        <v>225</v>
      </c>
      <c r="S42" s="382">
        <f>+O42*Q42</f>
        <v>20</v>
      </c>
      <c r="T42" s="382" t="s">
        <v>228</v>
      </c>
      <c r="U42" s="410" t="s">
        <v>494</v>
      </c>
      <c r="V42" s="412" t="s">
        <v>495</v>
      </c>
      <c r="W42" s="396" t="s">
        <v>264</v>
      </c>
      <c r="X42" s="396" t="s">
        <v>233</v>
      </c>
      <c r="Y42" s="410"/>
      <c r="Z42" s="410"/>
      <c r="AA42" s="401"/>
    </row>
    <row r="43" spans="1:27" s="133" customFormat="1" ht="69.75" customHeight="1">
      <c r="A43" s="137"/>
      <c r="B43" s="444"/>
      <c r="C43" s="142" t="s">
        <v>266</v>
      </c>
      <c r="D43" s="405"/>
      <c r="E43" s="381"/>
      <c r="F43" s="383"/>
      <c r="G43" s="383"/>
      <c r="H43" s="383"/>
      <c r="I43" s="383"/>
      <c r="J43" s="383"/>
      <c r="K43" s="383"/>
      <c r="L43" s="422"/>
      <c r="M43" s="414"/>
      <c r="N43" s="414"/>
      <c r="O43" s="383"/>
      <c r="P43" s="383"/>
      <c r="Q43" s="383"/>
      <c r="R43" s="383"/>
      <c r="S43" s="383"/>
      <c r="T43" s="383"/>
      <c r="U43" s="411"/>
      <c r="V43" s="413"/>
      <c r="W43" s="397"/>
      <c r="X43" s="397"/>
      <c r="Y43" s="411"/>
      <c r="Z43" s="411"/>
      <c r="AA43" s="402"/>
    </row>
    <row r="44" spans="1:27" s="133" customFormat="1" ht="92.25" customHeight="1">
      <c r="A44" s="137">
        <v>1</v>
      </c>
      <c r="B44" s="445" t="s">
        <v>267</v>
      </c>
      <c r="C44" s="142" t="s">
        <v>496</v>
      </c>
      <c r="D44" s="404" t="s">
        <v>497</v>
      </c>
      <c r="E44" s="380" t="s">
        <v>231</v>
      </c>
      <c r="F44" s="382">
        <f>IF($G44="Rara vez",1,IF($G44="Improbable",2,IF($G44="Posible",3,IF($G44="Probable",4, IF($G44="Casi seguro",5,)))))</f>
        <v>3</v>
      </c>
      <c r="G44" s="382" t="s">
        <v>224</v>
      </c>
      <c r="H44" s="382">
        <f>IF($I44="Moderado",5,IF($I44="Mayor",10,IF($I44="Catastrófico",20,)))</f>
        <v>10</v>
      </c>
      <c r="I44" s="382" t="s">
        <v>225</v>
      </c>
      <c r="J44" s="382">
        <f>+$F44*$H44</f>
        <v>30</v>
      </c>
      <c r="K44" s="382" t="s">
        <v>226</v>
      </c>
      <c r="L44" s="139" t="s">
        <v>498</v>
      </c>
      <c r="M44" s="140">
        <f>+'[1]VALORACION CONTROLES'!L152</f>
        <v>85</v>
      </c>
      <c r="N44" s="382">
        <f>+'[1]VALORACION CONTROLES'!O152</f>
        <v>1</v>
      </c>
      <c r="O44" s="382">
        <f>IF($P44="Rara vez",1,IF($P44="Improbable",2,IF($P44="Posible",3,IF($P44="Probable",4, IF($P44="Casi seguro",5,)))))</f>
        <v>2</v>
      </c>
      <c r="P44" s="382" t="s">
        <v>227</v>
      </c>
      <c r="Q44" s="382">
        <f>IF($I44="Moderado",5,IF($I44="Mayor",10,IF($I44="Catastrófico",20,)))</f>
        <v>10</v>
      </c>
      <c r="R44" s="382" t="s">
        <v>225</v>
      </c>
      <c r="S44" s="382">
        <f>+O44*Q44</f>
        <v>20</v>
      </c>
      <c r="T44" s="382" t="s">
        <v>228</v>
      </c>
      <c r="U44" s="398" t="s">
        <v>499</v>
      </c>
      <c r="V44" s="423">
        <v>44195</v>
      </c>
      <c r="W44" s="396" t="s">
        <v>268</v>
      </c>
      <c r="X44" s="396" t="s">
        <v>233</v>
      </c>
      <c r="Y44" s="398"/>
      <c r="Z44" s="398"/>
      <c r="AA44" s="401"/>
    </row>
    <row r="45" spans="1:27" s="133" customFormat="1" ht="90.75" customHeight="1">
      <c r="A45" s="137"/>
      <c r="B45" s="445"/>
      <c r="C45" s="142" t="s">
        <v>269</v>
      </c>
      <c r="D45" s="405"/>
      <c r="E45" s="381"/>
      <c r="F45" s="383"/>
      <c r="G45" s="383"/>
      <c r="H45" s="383"/>
      <c r="I45" s="383"/>
      <c r="J45" s="383"/>
      <c r="K45" s="383"/>
      <c r="L45" s="139" t="s">
        <v>500</v>
      </c>
      <c r="M45" s="140">
        <f>+'[1]VALORACION CONTROLES'!L154</f>
        <v>85</v>
      </c>
      <c r="N45" s="383"/>
      <c r="O45" s="383"/>
      <c r="P45" s="383"/>
      <c r="Q45" s="383"/>
      <c r="R45" s="383"/>
      <c r="S45" s="383"/>
      <c r="T45" s="383"/>
      <c r="U45" s="399"/>
      <c r="V45" s="424"/>
      <c r="W45" s="397"/>
      <c r="X45" s="397"/>
      <c r="Y45" s="399"/>
      <c r="Z45" s="399"/>
      <c r="AA45" s="402"/>
    </row>
    <row r="46" spans="1:27" s="133" customFormat="1" ht="88.5" customHeight="1">
      <c r="A46" s="137"/>
      <c r="B46" s="445"/>
      <c r="C46" s="142" t="s">
        <v>253</v>
      </c>
      <c r="D46" s="405"/>
      <c r="E46" s="381"/>
      <c r="F46" s="383"/>
      <c r="G46" s="383"/>
      <c r="H46" s="383"/>
      <c r="I46" s="383"/>
      <c r="J46" s="383"/>
      <c r="K46" s="383"/>
      <c r="L46" s="410" t="s">
        <v>501</v>
      </c>
      <c r="M46" s="382">
        <f>+'[1]VALORACION CONTROLES'!L156</f>
        <v>100</v>
      </c>
      <c r="N46" s="383"/>
      <c r="O46" s="383"/>
      <c r="P46" s="383"/>
      <c r="Q46" s="383"/>
      <c r="R46" s="383"/>
      <c r="S46" s="383"/>
      <c r="T46" s="383"/>
      <c r="U46" s="399"/>
      <c r="V46" s="424"/>
      <c r="W46" s="397"/>
      <c r="X46" s="397"/>
      <c r="Y46" s="399"/>
      <c r="Z46" s="399"/>
      <c r="AA46" s="402"/>
    </row>
    <row r="47" spans="1:27" s="133" customFormat="1" ht="28.5">
      <c r="A47" s="137"/>
      <c r="B47" s="445"/>
      <c r="C47" s="142" t="s">
        <v>270</v>
      </c>
      <c r="D47" s="406"/>
      <c r="E47" s="441"/>
      <c r="F47" s="383"/>
      <c r="G47" s="383"/>
      <c r="H47" s="383"/>
      <c r="I47" s="383"/>
      <c r="J47" s="383"/>
      <c r="K47" s="414"/>
      <c r="L47" s="422"/>
      <c r="M47" s="414"/>
      <c r="N47" s="414"/>
      <c r="O47" s="383"/>
      <c r="P47" s="383"/>
      <c r="Q47" s="383"/>
      <c r="R47" s="383"/>
      <c r="S47" s="383"/>
      <c r="T47" s="414"/>
      <c r="U47" s="400"/>
      <c r="V47" s="424"/>
      <c r="W47" s="397"/>
      <c r="X47" s="397"/>
      <c r="Y47" s="400"/>
      <c r="Z47" s="400"/>
      <c r="AA47" s="402"/>
    </row>
    <row r="48" spans="1:27" s="133" customFormat="1" ht="80.25" customHeight="1">
      <c r="A48" s="137">
        <v>1</v>
      </c>
      <c r="B48" s="445"/>
      <c r="C48" s="142" t="s">
        <v>271</v>
      </c>
      <c r="D48" s="404" t="s">
        <v>272</v>
      </c>
      <c r="E48" s="407" t="s">
        <v>273</v>
      </c>
      <c r="F48" s="382">
        <f>IF($G48="Rara vez",1,IF($G48="Improbable",2,IF($G48="Posible",3,IF($G48="Probable",4, IF($G48="Casi seguro",5,)))))</f>
        <v>3</v>
      </c>
      <c r="G48" s="382" t="s">
        <v>224</v>
      </c>
      <c r="H48" s="382">
        <f>IF($I48="Moderado",5,IF($I48="Mayor",10,IF($I48="Catastrófico",20,)))</f>
        <v>10</v>
      </c>
      <c r="I48" s="382" t="s">
        <v>225</v>
      </c>
      <c r="J48" s="382">
        <f>+$F48*$H48</f>
        <v>30</v>
      </c>
      <c r="K48" s="382" t="s">
        <v>226</v>
      </c>
      <c r="L48" s="139" t="s">
        <v>502</v>
      </c>
      <c r="M48" s="140">
        <f>+'[1]VALORACION CONTROLES'!L167</f>
        <v>100</v>
      </c>
      <c r="N48" s="382">
        <f>+'[1]VALORACION CONTROLES'!O167</f>
        <v>1</v>
      </c>
      <c r="O48" s="382">
        <f>IF($P48="Rara vez",1,IF($P48="Improbable",2,IF($P48="Posible",3,IF($P48="Probable",4, IF($P48="Casi seguro",5,)))))</f>
        <v>2</v>
      </c>
      <c r="P48" s="382" t="s">
        <v>227</v>
      </c>
      <c r="Q48" s="382">
        <f>IF($I48="Moderado",5,IF($I48="Mayor",10,IF($I48="Catastrófico",20,)))</f>
        <v>10</v>
      </c>
      <c r="R48" s="382" t="s">
        <v>225</v>
      </c>
      <c r="S48" s="382">
        <f>+O48*Q48</f>
        <v>20</v>
      </c>
      <c r="T48" s="382" t="s">
        <v>228</v>
      </c>
      <c r="U48" s="410" t="s">
        <v>503</v>
      </c>
      <c r="V48" s="423">
        <v>44012</v>
      </c>
      <c r="W48" s="396" t="s">
        <v>268</v>
      </c>
      <c r="X48" s="396" t="s">
        <v>233</v>
      </c>
      <c r="Y48" s="398"/>
      <c r="Z48" s="398"/>
      <c r="AA48" s="447"/>
    </row>
    <row r="49" spans="1:28" s="133" customFormat="1" ht="89.25" customHeight="1">
      <c r="A49" s="137"/>
      <c r="B49" s="445"/>
      <c r="C49" s="142" t="s">
        <v>504</v>
      </c>
      <c r="D49" s="405"/>
      <c r="E49" s="408"/>
      <c r="F49" s="383"/>
      <c r="G49" s="383"/>
      <c r="H49" s="383"/>
      <c r="I49" s="383"/>
      <c r="J49" s="383"/>
      <c r="K49" s="383"/>
      <c r="L49" s="139" t="s">
        <v>505</v>
      </c>
      <c r="M49" s="140">
        <f>+'[1]VALORACION CONTROLES'!L169</f>
        <v>85</v>
      </c>
      <c r="N49" s="383"/>
      <c r="O49" s="383"/>
      <c r="P49" s="383"/>
      <c r="Q49" s="383"/>
      <c r="R49" s="383"/>
      <c r="S49" s="383"/>
      <c r="T49" s="383"/>
      <c r="U49" s="411"/>
      <c r="V49" s="424"/>
      <c r="W49" s="397"/>
      <c r="X49" s="397"/>
      <c r="Y49" s="399"/>
      <c r="Z49" s="399"/>
      <c r="AA49" s="448"/>
    </row>
    <row r="50" spans="1:28" s="133" customFormat="1" ht="84" customHeight="1">
      <c r="A50" s="137"/>
      <c r="B50" s="445"/>
      <c r="C50" s="142" t="s">
        <v>270</v>
      </c>
      <c r="D50" s="405"/>
      <c r="E50" s="408"/>
      <c r="F50" s="383"/>
      <c r="G50" s="383"/>
      <c r="H50" s="383"/>
      <c r="I50" s="383"/>
      <c r="J50" s="383"/>
      <c r="K50" s="383"/>
      <c r="L50" s="139" t="s">
        <v>506</v>
      </c>
      <c r="M50" s="140">
        <f>+'[1]VALORACION CONTROLES'!L171</f>
        <v>100</v>
      </c>
      <c r="N50" s="414"/>
      <c r="O50" s="383"/>
      <c r="P50" s="383"/>
      <c r="Q50" s="383"/>
      <c r="R50" s="383"/>
      <c r="S50" s="383"/>
      <c r="T50" s="383"/>
      <c r="U50" s="411"/>
      <c r="V50" s="424"/>
      <c r="W50" s="397"/>
      <c r="X50" s="397"/>
      <c r="Y50" s="399"/>
      <c r="Z50" s="399"/>
      <c r="AA50" s="448"/>
    </row>
    <row r="51" spans="1:28" s="133" customFormat="1" ht="49.5" customHeight="1">
      <c r="A51" s="137">
        <f>+A48+1</f>
        <v>2</v>
      </c>
      <c r="B51" s="445"/>
      <c r="C51" s="142" t="s">
        <v>274</v>
      </c>
      <c r="D51" s="406"/>
      <c r="E51" s="409"/>
      <c r="F51" s="414"/>
      <c r="G51" s="414"/>
      <c r="H51" s="383"/>
      <c r="I51" s="414"/>
      <c r="J51" s="414"/>
      <c r="K51" s="414"/>
      <c r="L51" s="139"/>
      <c r="M51" s="140"/>
      <c r="N51" s="140"/>
      <c r="O51" s="383"/>
      <c r="P51" s="383"/>
      <c r="Q51" s="383"/>
      <c r="R51" s="383"/>
      <c r="S51" s="383"/>
      <c r="T51" s="414"/>
      <c r="U51" s="422"/>
      <c r="V51" s="452"/>
      <c r="W51" s="446"/>
      <c r="X51" s="446"/>
      <c r="Y51" s="438"/>
      <c r="Z51" s="438"/>
      <c r="AA51" s="449"/>
    </row>
    <row r="52" spans="1:28" s="133" customFormat="1" ht="128.25">
      <c r="A52" s="137">
        <v>1</v>
      </c>
      <c r="B52" s="450" t="s">
        <v>275</v>
      </c>
      <c r="C52" s="142" t="s">
        <v>278</v>
      </c>
      <c r="D52" s="404" t="s">
        <v>507</v>
      </c>
      <c r="E52" s="407" t="s">
        <v>360</v>
      </c>
      <c r="F52" s="382">
        <f>IF($G52="Rara vez",1,IF($G52="Improbable",2,IF($G52="Posible",3,IF($G52="Probable",4, IF($G52="Casi seguro",5,)))))</f>
        <v>4</v>
      </c>
      <c r="G52" s="382" t="s">
        <v>236</v>
      </c>
      <c r="H52" s="382">
        <f>IF($I52="Moderado",5,IF($I52="Mayor",10,IF($I52="Catastrófico",20,)))</f>
        <v>10</v>
      </c>
      <c r="I52" s="382" t="s">
        <v>225</v>
      </c>
      <c r="J52" s="382">
        <f>+$F52*$H52</f>
        <v>40</v>
      </c>
      <c r="K52" s="382" t="s">
        <v>226</v>
      </c>
      <c r="L52" s="139" t="s">
        <v>508</v>
      </c>
      <c r="M52" s="140">
        <f>+'[1]VALORACION CONTROLES'!L182</f>
        <v>85</v>
      </c>
      <c r="N52" s="382">
        <f>+'[1]VALORACION CONTROLES'!O182</f>
        <v>1</v>
      </c>
      <c r="O52" s="382">
        <f>IF($P52="Rara vez",1,IF($P52="Improbable",2,IF($P52="Posible",3,IF($P52="Probable",4, IF($P52="Casi seguro",5,)))))</f>
        <v>3</v>
      </c>
      <c r="P52" s="382" t="s">
        <v>224</v>
      </c>
      <c r="Q52" s="382">
        <f>IF($I52="Moderado",5,IF($I52="Mayor",10,IF($I52="Catastrófico",20,)))</f>
        <v>10</v>
      </c>
      <c r="R52" s="382" t="s">
        <v>225</v>
      </c>
      <c r="S52" s="382">
        <f>+O52*Q52</f>
        <v>30</v>
      </c>
      <c r="T52" s="382" t="s">
        <v>226</v>
      </c>
      <c r="U52" s="425" t="s">
        <v>509</v>
      </c>
      <c r="V52" s="423">
        <v>44196</v>
      </c>
      <c r="W52" s="396" t="s">
        <v>277</v>
      </c>
      <c r="X52" s="396" t="s">
        <v>233</v>
      </c>
      <c r="Y52" s="398"/>
      <c r="Z52" s="398"/>
      <c r="AA52" s="447"/>
    </row>
    <row r="53" spans="1:28" s="133" customFormat="1" ht="78" customHeight="1">
      <c r="A53" s="137"/>
      <c r="B53" s="451"/>
      <c r="C53" s="142" t="s">
        <v>279</v>
      </c>
      <c r="D53" s="405"/>
      <c r="E53" s="408"/>
      <c r="F53" s="383"/>
      <c r="G53" s="383"/>
      <c r="H53" s="383"/>
      <c r="I53" s="383"/>
      <c r="J53" s="383"/>
      <c r="K53" s="383"/>
      <c r="L53" s="410" t="s">
        <v>510</v>
      </c>
      <c r="M53" s="382">
        <f>+'[1]VALORACION CONTROLES'!L184</f>
        <v>85</v>
      </c>
      <c r="N53" s="383"/>
      <c r="O53" s="383"/>
      <c r="P53" s="383"/>
      <c r="Q53" s="383"/>
      <c r="R53" s="383"/>
      <c r="S53" s="383"/>
      <c r="T53" s="383"/>
      <c r="U53" s="426"/>
      <c r="V53" s="424"/>
      <c r="W53" s="397"/>
      <c r="X53" s="397"/>
      <c r="Y53" s="399"/>
      <c r="Z53" s="399"/>
      <c r="AA53" s="448"/>
    </row>
    <row r="54" spans="1:28" s="133" customFormat="1" ht="42.75">
      <c r="A54" s="137"/>
      <c r="B54" s="451"/>
      <c r="C54" s="142" t="s">
        <v>276</v>
      </c>
      <c r="D54" s="405"/>
      <c r="E54" s="408"/>
      <c r="F54" s="383"/>
      <c r="G54" s="383"/>
      <c r="H54" s="383"/>
      <c r="I54" s="383"/>
      <c r="J54" s="383"/>
      <c r="K54" s="383"/>
      <c r="L54" s="422"/>
      <c r="M54" s="414"/>
      <c r="N54" s="414"/>
      <c r="O54" s="383"/>
      <c r="P54" s="383"/>
      <c r="Q54" s="383"/>
      <c r="R54" s="383"/>
      <c r="S54" s="383"/>
      <c r="T54" s="383"/>
      <c r="U54" s="426"/>
      <c r="V54" s="424"/>
      <c r="W54" s="397"/>
      <c r="X54" s="397"/>
      <c r="Y54" s="399"/>
      <c r="Z54" s="399"/>
      <c r="AA54" s="448"/>
    </row>
    <row r="55" spans="1:28" s="133" customFormat="1" ht="106.5" customHeight="1">
      <c r="A55" s="137">
        <v>1</v>
      </c>
      <c r="B55" s="451"/>
      <c r="C55" s="138" t="s">
        <v>280</v>
      </c>
      <c r="D55" s="404" t="s">
        <v>281</v>
      </c>
      <c r="E55" s="380" t="s">
        <v>231</v>
      </c>
      <c r="F55" s="382">
        <f>IF($G55="Rara vez",1,IF($G55="Improbable",2,IF($G55="Posible",3,IF($G55="Probable",4, IF($G55="Casi seguro",5,)))))</f>
        <v>3</v>
      </c>
      <c r="G55" s="382" t="s">
        <v>224</v>
      </c>
      <c r="H55" s="382">
        <f>IF($I55="Moderado",5,IF($I55="Mayor",10,IF($I55="Catastrófico",20,)))</f>
        <v>10</v>
      </c>
      <c r="I55" s="382" t="s">
        <v>225</v>
      </c>
      <c r="J55" s="382">
        <f>+$F55*$H55</f>
        <v>30</v>
      </c>
      <c r="K55" s="382" t="s">
        <v>226</v>
      </c>
      <c r="L55" s="139" t="s">
        <v>511</v>
      </c>
      <c r="M55" s="140">
        <f>+'[1]VALORACION CONTROLES'!L193</f>
        <v>100</v>
      </c>
      <c r="N55" s="382">
        <f>+'[1]VALORACION CONTROLES'!O193</f>
        <v>1</v>
      </c>
      <c r="O55" s="382">
        <f>IF($P55="Rara vez",1,IF($P55="Improbable",2,IF($P55="Posible",3,IF($P55="Probable",4, IF($P55="Casi seguro",5,)))))</f>
        <v>2</v>
      </c>
      <c r="P55" s="382" t="s">
        <v>227</v>
      </c>
      <c r="Q55" s="382">
        <f>IF($I55="Moderado",5,IF($I55="Mayor",10,IF($I55="Catastrófico",20,)))</f>
        <v>10</v>
      </c>
      <c r="R55" s="382" t="s">
        <v>225</v>
      </c>
      <c r="S55" s="382">
        <f>+O55*Q55</f>
        <v>20</v>
      </c>
      <c r="T55" s="382" t="s">
        <v>228</v>
      </c>
      <c r="U55" s="425" t="s">
        <v>512</v>
      </c>
      <c r="V55" s="423" t="s">
        <v>513</v>
      </c>
      <c r="W55" s="396" t="s">
        <v>282</v>
      </c>
      <c r="X55" s="396" t="s">
        <v>233</v>
      </c>
      <c r="Y55" s="453"/>
      <c r="Z55" s="453"/>
      <c r="AA55" s="447"/>
    </row>
    <row r="56" spans="1:28" s="133" customFormat="1" ht="111" customHeight="1">
      <c r="A56" s="137"/>
      <c r="B56" s="451"/>
      <c r="C56" s="138" t="s">
        <v>361</v>
      </c>
      <c r="D56" s="405"/>
      <c r="E56" s="381" t="s">
        <v>231</v>
      </c>
      <c r="F56" s="383"/>
      <c r="G56" s="383"/>
      <c r="H56" s="383"/>
      <c r="I56" s="383"/>
      <c r="J56" s="383"/>
      <c r="K56" s="383"/>
      <c r="L56" s="139" t="s">
        <v>514</v>
      </c>
      <c r="M56" s="140">
        <f>+'[1]VALORACION CONTROLES'!L195</f>
        <v>95</v>
      </c>
      <c r="N56" s="383"/>
      <c r="O56" s="383"/>
      <c r="P56" s="383"/>
      <c r="Q56" s="383"/>
      <c r="R56" s="383"/>
      <c r="S56" s="383"/>
      <c r="T56" s="383"/>
      <c r="U56" s="426"/>
      <c r="V56" s="424"/>
      <c r="W56" s="397"/>
      <c r="X56" s="397"/>
      <c r="Y56" s="454"/>
      <c r="Z56" s="454"/>
      <c r="AA56" s="448"/>
    </row>
    <row r="57" spans="1:28" s="133" customFormat="1" ht="99" customHeight="1">
      <c r="A57" s="137"/>
      <c r="B57" s="451"/>
      <c r="C57" s="138" t="s">
        <v>283</v>
      </c>
      <c r="D57" s="406"/>
      <c r="E57" s="441" t="s">
        <v>231</v>
      </c>
      <c r="F57" s="383"/>
      <c r="G57" s="383"/>
      <c r="H57" s="383"/>
      <c r="I57" s="383"/>
      <c r="J57" s="383"/>
      <c r="K57" s="414"/>
      <c r="L57" s="139" t="s">
        <v>515</v>
      </c>
      <c r="M57" s="140">
        <f>+'[1]VALORACION CONTROLES'!L197</f>
        <v>100</v>
      </c>
      <c r="N57" s="414"/>
      <c r="O57" s="383"/>
      <c r="P57" s="383"/>
      <c r="Q57" s="383"/>
      <c r="R57" s="383"/>
      <c r="S57" s="383"/>
      <c r="T57" s="414"/>
      <c r="U57" s="458"/>
      <c r="V57" s="424"/>
      <c r="W57" s="397"/>
      <c r="X57" s="397"/>
      <c r="Y57" s="455"/>
      <c r="Z57" s="455"/>
      <c r="AA57" s="449"/>
    </row>
    <row r="58" spans="1:28" s="133" customFormat="1" ht="97.5" customHeight="1">
      <c r="A58" s="137">
        <v>1</v>
      </c>
      <c r="B58" s="451"/>
      <c r="C58" s="143" t="s">
        <v>284</v>
      </c>
      <c r="D58" s="404" t="s">
        <v>516</v>
      </c>
      <c r="E58" s="456" t="s">
        <v>517</v>
      </c>
      <c r="F58" s="382">
        <f>IF($G58="Rara vez",1,IF($G58="Improbable",2,IF($G58="Posible",3,IF($G58="Probable",4, IF($G58="Casi seguro",5,)))))</f>
        <v>3</v>
      </c>
      <c r="G58" s="382" t="s">
        <v>224</v>
      </c>
      <c r="H58" s="382">
        <f>IF($I58="Moderado",5,IF($I58="Mayor",10,IF($I58="Catastrófico",20,)))</f>
        <v>10</v>
      </c>
      <c r="I58" s="382" t="s">
        <v>225</v>
      </c>
      <c r="J58" s="382">
        <f>+$F58*$H58</f>
        <v>30</v>
      </c>
      <c r="K58" s="382" t="s">
        <v>226</v>
      </c>
      <c r="L58" s="139" t="s">
        <v>518</v>
      </c>
      <c r="M58" s="140">
        <f>+'[1]VALORACION CONTROLES'!N208</f>
        <v>100</v>
      </c>
      <c r="N58" s="140">
        <f>+'[1]VALORACION CONTROLES'!O208</f>
        <v>1</v>
      </c>
      <c r="O58" s="382">
        <f>IF($P58="Rara vez",1,IF($P58="Improbable",2,IF($P58="Posible",3,IF($P58="Probable",4, IF($P58="Casi seguro",5,)))))</f>
        <v>2</v>
      </c>
      <c r="P58" s="382" t="s">
        <v>227</v>
      </c>
      <c r="Q58" s="382">
        <f>IF($I58="Moderado",5,IF($I58="Mayor",10,IF($I58="Catastrófico",20,)))</f>
        <v>10</v>
      </c>
      <c r="R58" s="382" t="s">
        <v>225</v>
      </c>
      <c r="S58" s="382">
        <f>+O58*Q58</f>
        <v>20</v>
      </c>
      <c r="T58" s="382" t="s">
        <v>228</v>
      </c>
      <c r="U58" s="461" t="s">
        <v>519</v>
      </c>
      <c r="V58" s="412">
        <v>44196</v>
      </c>
      <c r="W58" s="396" t="s">
        <v>520</v>
      </c>
      <c r="X58" s="396" t="s">
        <v>521</v>
      </c>
      <c r="Y58" s="398"/>
      <c r="Z58" s="398"/>
      <c r="AA58" s="447"/>
    </row>
    <row r="59" spans="1:28" s="133" customFormat="1" ht="114" customHeight="1">
      <c r="A59" s="137"/>
      <c r="B59" s="451"/>
      <c r="C59" s="431" t="s">
        <v>522</v>
      </c>
      <c r="D59" s="405"/>
      <c r="E59" s="457"/>
      <c r="F59" s="383"/>
      <c r="G59" s="383"/>
      <c r="H59" s="383"/>
      <c r="I59" s="383"/>
      <c r="J59" s="383"/>
      <c r="K59" s="383"/>
      <c r="L59" s="139" t="s">
        <v>523</v>
      </c>
      <c r="M59" s="140">
        <f>+'[1]VALORACION CONTROLES'!N210</f>
        <v>50</v>
      </c>
      <c r="N59" s="140">
        <f>+'[1]VALORACION CONTROLES'!O210</f>
        <v>0</v>
      </c>
      <c r="O59" s="383"/>
      <c r="P59" s="383"/>
      <c r="Q59" s="383"/>
      <c r="R59" s="383"/>
      <c r="S59" s="383"/>
      <c r="T59" s="383"/>
      <c r="U59" s="462"/>
      <c r="V59" s="413"/>
      <c r="W59" s="397"/>
      <c r="X59" s="397"/>
      <c r="Y59" s="399"/>
      <c r="Z59" s="399"/>
      <c r="AA59" s="448"/>
    </row>
    <row r="60" spans="1:28" s="133" customFormat="1" ht="89.25" customHeight="1">
      <c r="A60" s="137"/>
      <c r="B60" s="451"/>
      <c r="C60" s="459"/>
      <c r="D60" s="405"/>
      <c r="E60" s="457"/>
      <c r="F60" s="383"/>
      <c r="G60" s="383"/>
      <c r="H60" s="383"/>
      <c r="I60" s="383"/>
      <c r="J60" s="383"/>
      <c r="K60" s="383"/>
      <c r="L60" s="139" t="s">
        <v>524</v>
      </c>
      <c r="M60" s="140">
        <f>+'[1]VALORACION CONTROLES'!N212</f>
        <v>100</v>
      </c>
      <c r="N60" s="140">
        <f>+'[1]VALORACION CONTROLES'!O212</f>
        <v>0</v>
      </c>
      <c r="O60" s="383"/>
      <c r="P60" s="383"/>
      <c r="Q60" s="383"/>
      <c r="R60" s="383"/>
      <c r="S60" s="383"/>
      <c r="T60" s="414"/>
      <c r="U60" s="462"/>
      <c r="V60" s="413"/>
      <c r="W60" s="397"/>
      <c r="X60" s="397"/>
      <c r="Y60" s="399"/>
      <c r="Z60" s="399"/>
      <c r="AA60" s="448"/>
    </row>
    <row r="61" spans="1:28" s="133" customFormat="1" ht="133.5" customHeight="1">
      <c r="A61" s="137">
        <v>1</v>
      </c>
      <c r="B61" s="460" t="s">
        <v>285</v>
      </c>
      <c r="C61" s="142" t="s">
        <v>525</v>
      </c>
      <c r="D61" s="404" t="s">
        <v>526</v>
      </c>
      <c r="E61" s="407" t="s">
        <v>527</v>
      </c>
      <c r="F61" s="382">
        <f>IF($G61="Rara vez",1,IF($G61="Improbable",2,IF($G61="Posible",3,IF($G61="Probable",4, IF($G61="Casi seguro",5,)))))</f>
        <v>2</v>
      </c>
      <c r="G61" s="382" t="s">
        <v>227</v>
      </c>
      <c r="H61" s="382">
        <f>IF($I61="Moderado",5,IF($I61="Mayor",10,IF($I61="Catastrófico",20,)))</f>
        <v>10</v>
      </c>
      <c r="I61" s="382" t="s">
        <v>225</v>
      </c>
      <c r="J61" s="382">
        <f>+$F61*$H61</f>
        <v>20</v>
      </c>
      <c r="K61" s="382" t="s">
        <v>228</v>
      </c>
      <c r="L61" s="144" t="s">
        <v>528</v>
      </c>
      <c r="M61" s="140">
        <f>+'[1]VALORACION CONTROLES'!L223</f>
        <v>100</v>
      </c>
      <c r="N61" s="382">
        <f>+'[1]VALORACION CONTROLES'!O223</f>
        <v>2</v>
      </c>
      <c r="O61" s="382">
        <f>IF($P61="Rara vez",1,IF($P61="Improbable",2,IF($P61="Posible",3,IF($P61="Probable",4, IF($P61="Casi seguro",5,)))))</f>
        <v>1</v>
      </c>
      <c r="P61" s="382" t="s">
        <v>241</v>
      </c>
      <c r="Q61" s="382">
        <f>IF($I61="Moderado",5,IF($I61="Mayor",10,IF($I61="Catastrófico",20,)))</f>
        <v>10</v>
      </c>
      <c r="R61" s="382" t="s">
        <v>225</v>
      </c>
      <c r="S61" s="382">
        <f>+O61*Q61</f>
        <v>10</v>
      </c>
      <c r="T61" s="382" t="s">
        <v>242</v>
      </c>
      <c r="U61" s="425" t="s">
        <v>287</v>
      </c>
      <c r="V61" s="423">
        <v>44196</v>
      </c>
      <c r="W61" s="396" t="s">
        <v>63</v>
      </c>
      <c r="X61" s="396" t="s">
        <v>233</v>
      </c>
      <c r="Y61" s="398"/>
      <c r="Z61" s="398"/>
      <c r="AA61" s="447"/>
      <c r="AB61" s="144" t="s">
        <v>286</v>
      </c>
    </row>
    <row r="62" spans="1:28" s="133" customFormat="1" ht="134.25" customHeight="1">
      <c r="A62" s="137"/>
      <c r="B62" s="460"/>
      <c r="C62" s="142" t="s">
        <v>288</v>
      </c>
      <c r="D62" s="405"/>
      <c r="E62" s="408"/>
      <c r="F62" s="383"/>
      <c r="G62" s="383"/>
      <c r="H62" s="383"/>
      <c r="I62" s="383"/>
      <c r="J62" s="383"/>
      <c r="K62" s="383"/>
      <c r="L62" s="144" t="s">
        <v>433</v>
      </c>
      <c r="M62" s="140">
        <f>+'[1]VALORACION CONTROLES'!L225</f>
        <v>100</v>
      </c>
      <c r="N62" s="414"/>
      <c r="O62" s="383"/>
      <c r="P62" s="383"/>
      <c r="Q62" s="383"/>
      <c r="R62" s="383"/>
      <c r="S62" s="383"/>
      <c r="T62" s="383"/>
      <c r="U62" s="426"/>
      <c r="V62" s="424"/>
      <c r="W62" s="397"/>
      <c r="X62" s="397"/>
      <c r="Y62" s="399"/>
      <c r="Z62" s="399"/>
      <c r="AA62" s="383"/>
      <c r="AB62" s="139" t="s">
        <v>289</v>
      </c>
    </row>
    <row r="63" spans="1:28" s="133" customFormat="1" ht="128.25" customHeight="1">
      <c r="A63" s="137">
        <v>1</v>
      </c>
      <c r="B63" s="463" t="s">
        <v>290</v>
      </c>
      <c r="C63" s="142" t="s">
        <v>529</v>
      </c>
      <c r="D63" s="404" t="s">
        <v>291</v>
      </c>
      <c r="E63" s="407" t="s">
        <v>292</v>
      </c>
      <c r="F63" s="382">
        <f>IF($G63="Rara vez",1,IF($G63="Improbable",2,IF($G63="Posible",3,IF($G63="Probable",4, IF($G63="Casi seguro",5,)))))</f>
        <v>2</v>
      </c>
      <c r="G63" s="382" t="s">
        <v>227</v>
      </c>
      <c r="H63" s="382">
        <f>IF($I63="Moderado",5,IF($I63="Mayor",10,IF($I63="Catastrófico",20,)))</f>
        <v>10</v>
      </c>
      <c r="I63" s="382" t="s">
        <v>225</v>
      </c>
      <c r="J63" s="382">
        <f>+$F63*$H63</f>
        <v>20</v>
      </c>
      <c r="K63" s="382" t="s">
        <v>242</v>
      </c>
      <c r="L63" s="194" t="s">
        <v>530</v>
      </c>
      <c r="M63" s="140">
        <f>+'[1]VALORACION CONTROLES'!L238</f>
        <v>100</v>
      </c>
      <c r="N63" s="382">
        <f>+'[1]VALORACION CONTROLES'!O238</f>
        <v>2</v>
      </c>
      <c r="O63" s="382">
        <f>IF($P63="Rara vez",1,IF($P63="Improbable",2,IF($P63="Posible",3,IF($P63="Probable",4, IF($P63="Casi seguro",5,)))))</f>
        <v>1</v>
      </c>
      <c r="P63" s="382" t="s">
        <v>241</v>
      </c>
      <c r="Q63" s="382">
        <f>IF($I63="Moderado",5,IF($I63="Mayor",10,IF($I63="Catastrófico",20,)))</f>
        <v>10</v>
      </c>
      <c r="R63" s="382" t="s">
        <v>225</v>
      </c>
      <c r="S63" s="382">
        <f>+O63*Q63</f>
        <v>10</v>
      </c>
      <c r="T63" s="382" t="s">
        <v>242</v>
      </c>
      <c r="U63" s="425" t="s">
        <v>531</v>
      </c>
      <c r="V63" s="423">
        <v>44196</v>
      </c>
      <c r="W63" s="396" t="s">
        <v>293</v>
      </c>
      <c r="X63" s="396" t="s">
        <v>233</v>
      </c>
      <c r="Y63" s="398"/>
      <c r="Z63" s="398"/>
      <c r="AA63" s="447"/>
    </row>
    <row r="64" spans="1:28" s="133" customFormat="1" ht="36" customHeight="1">
      <c r="A64" s="137"/>
      <c r="B64" s="464"/>
      <c r="C64" s="142" t="s">
        <v>294</v>
      </c>
      <c r="D64" s="405"/>
      <c r="E64" s="408"/>
      <c r="F64" s="383"/>
      <c r="G64" s="383"/>
      <c r="H64" s="383"/>
      <c r="I64" s="383"/>
      <c r="J64" s="383"/>
      <c r="K64" s="383"/>
      <c r="L64" s="410" t="s">
        <v>532</v>
      </c>
      <c r="M64" s="382">
        <f>+'[1]VALORACION CONTROLES'!L240</f>
        <v>100</v>
      </c>
      <c r="N64" s="383"/>
      <c r="O64" s="383"/>
      <c r="P64" s="383"/>
      <c r="Q64" s="383"/>
      <c r="R64" s="383"/>
      <c r="S64" s="383"/>
      <c r="T64" s="383"/>
      <c r="U64" s="426"/>
      <c r="V64" s="424"/>
      <c r="W64" s="397"/>
      <c r="X64" s="397"/>
      <c r="Y64" s="399"/>
      <c r="Z64" s="399"/>
      <c r="AA64" s="448"/>
    </row>
    <row r="65" spans="1:27" s="133" customFormat="1" ht="79.5" customHeight="1">
      <c r="A65" s="137"/>
      <c r="B65" s="464"/>
      <c r="C65" s="142" t="s">
        <v>295</v>
      </c>
      <c r="D65" s="405"/>
      <c r="E65" s="408"/>
      <c r="F65" s="383"/>
      <c r="G65" s="383"/>
      <c r="H65" s="383"/>
      <c r="I65" s="383"/>
      <c r="J65" s="383"/>
      <c r="K65" s="383"/>
      <c r="L65" s="422"/>
      <c r="M65" s="414"/>
      <c r="N65" s="414"/>
      <c r="O65" s="383"/>
      <c r="P65" s="383"/>
      <c r="Q65" s="383"/>
      <c r="R65" s="383"/>
      <c r="S65" s="383"/>
      <c r="T65" s="383"/>
      <c r="U65" s="426"/>
      <c r="V65" s="424"/>
      <c r="W65" s="397"/>
      <c r="X65" s="397"/>
      <c r="Y65" s="399"/>
      <c r="Z65" s="399"/>
      <c r="AA65" s="448"/>
    </row>
    <row r="66" spans="1:27" s="133" customFormat="1" ht="28.5">
      <c r="A66" s="137">
        <v>1</v>
      </c>
      <c r="B66" s="464"/>
      <c r="C66" s="142" t="s">
        <v>254</v>
      </c>
      <c r="D66" s="404" t="s">
        <v>296</v>
      </c>
      <c r="E66" s="407" t="s">
        <v>297</v>
      </c>
      <c r="F66" s="382">
        <f>IF($G66="Rara vez",1,IF($G66="Improbable",2,IF($G66="Posible",3,IF($G66="Probable",4, IF($G66="Casi seguro",5,)))))</f>
        <v>3</v>
      </c>
      <c r="G66" s="382" t="s">
        <v>224</v>
      </c>
      <c r="H66" s="382">
        <f>IF($I66="Moderado",5,IF($I66="Mayor",10,IF($I66="Catastrófico",20,)))</f>
        <v>10</v>
      </c>
      <c r="I66" s="382" t="s">
        <v>225</v>
      </c>
      <c r="J66" s="382">
        <f>+$F66*$H66</f>
        <v>30</v>
      </c>
      <c r="K66" s="382" t="s">
        <v>226</v>
      </c>
      <c r="L66" s="139" t="s">
        <v>298</v>
      </c>
      <c r="M66" s="140">
        <f>+'[1]VALORACION CONTROLES'!L253</f>
        <v>100</v>
      </c>
      <c r="N66" s="382">
        <f>+'[1]VALORACION CONTROLES'!O253</f>
        <v>2</v>
      </c>
      <c r="O66" s="382">
        <f>IF($P66="Rara vez",1,IF($P66="Improbable",2,IF($P66="Posible",3,IF($P66="Probable",4, IF($P66="Casi seguro",5,)))))</f>
        <v>1</v>
      </c>
      <c r="P66" s="382" t="s">
        <v>241</v>
      </c>
      <c r="Q66" s="382">
        <f>IF($I66="Moderado",5,IF($I66="Mayor",10,IF($I66="Catastrófico",20,)))</f>
        <v>10</v>
      </c>
      <c r="R66" s="382" t="s">
        <v>225</v>
      </c>
      <c r="S66" s="382">
        <f>+O66*Q66</f>
        <v>10</v>
      </c>
      <c r="T66" s="382" t="s">
        <v>242</v>
      </c>
      <c r="U66" s="410" t="s">
        <v>299</v>
      </c>
      <c r="V66" s="423" t="s">
        <v>533</v>
      </c>
      <c r="W66" s="396" t="s">
        <v>300</v>
      </c>
      <c r="X66" s="396" t="s">
        <v>233</v>
      </c>
      <c r="Y66" s="398"/>
      <c r="Z66" s="398"/>
      <c r="AA66" s="447"/>
    </row>
    <row r="67" spans="1:27" s="133" customFormat="1" ht="57" customHeight="1">
      <c r="A67" s="137"/>
      <c r="B67" s="464"/>
      <c r="C67" s="142" t="s">
        <v>301</v>
      </c>
      <c r="D67" s="405"/>
      <c r="E67" s="408"/>
      <c r="F67" s="383"/>
      <c r="G67" s="383"/>
      <c r="H67" s="383"/>
      <c r="I67" s="383"/>
      <c r="J67" s="383"/>
      <c r="K67" s="383"/>
      <c r="L67" s="139" t="s">
        <v>302</v>
      </c>
      <c r="M67" s="140">
        <f>+'[1]VALORACION CONTROLES'!L255</f>
        <v>100</v>
      </c>
      <c r="N67" s="383"/>
      <c r="O67" s="383"/>
      <c r="P67" s="383"/>
      <c r="Q67" s="383"/>
      <c r="R67" s="383"/>
      <c r="S67" s="383"/>
      <c r="T67" s="383"/>
      <c r="U67" s="411"/>
      <c r="V67" s="424"/>
      <c r="W67" s="397"/>
      <c r="X67" s="397"/>
      <c r="Y67" s="399"/>
      <c r="Z67" s="400"/>
      <c r="AA67" s="383"/>
    </row>
    <row r="68" spans="1:27" s="133" customFormat="1" ht="36" customHeight="1">
      <c r="A68" s="137"/>
      <c r="B68" s="464"/>
      <c r="C68" s="142" t="s">
        <v>303</v>
      </c>
      <c r="D68" s="405"/>
      <c r="E68" s="408"/>
      <c r="F68" s="383"/>
      <c r="G68" s="383"/>
      <c r="H68" s="383"/>
      <c r="I68" s="383"/>
      <c r="J68" s="383"/>
      <c r="K68" s="383"/>
      <c r="L68" s="139" t="s">
        <v>304</v>
      </c>
      <c r="M68" s="140">
        <f>+'[1]VALORACION CONTROLES'!L257</f>
        <v>100</v>
      </c>
      <c r="N68" s="383"/>
      <c r="O68" s="383"/>
      <c r="P68" s="383"/>
      <c r="Q68" s="383"/>
      <c r="R68" s="383"/>
      <c r="S68" s="383"/>
      <c r="T68" s="383"/>
      <c r="U68" s="411"/>
      <c r="V68" s="424"/>
      <c r="W68" s="397"/>
      <c r="X68" s="397"/>
      <c r="Y68" s="399"/>
      <c r="Z68" s="400"/>
      <c r="AA68" s="383"/>
    </row>
    <row r="69" spans="1:27" s="133" customFormat="1" ht="40.5" customHeight="1">
      <c r="A69" s="137"/>
      <c r="B69" s="464"/>
      <c r="C69" s="142" t="s">
        <v>303</v>
      </c>
      <c r="D69" s="406"/>
      <c r="E69" s="409"/>
      <c r="F69" s="383"/>
      <c r="G69" s="383"/>
      <c r="H69" s="383"/>
      <c r="I69" s="383"/>
      <c r="J69" s="383"/>
      <c r="K69" s="414"/>
      <c r="L69" s="139" t="s">
        <v>305</v>
      </c>
      <c r="M69" s="140">
        <f>+'[1]VALORACION CONTROLES'!L259</f>
        <v>100</v>
      </c>
      <c r="N69" s="414"/>
      <c r="O69" s="383"/>
      <c r="P69" s="383"/>
      <c r="Q69" s="383"/>
      <c r="R69" s="383"/>
      <c r="S69" s="383"/>
      <c r="T69" s="414"/>
      <c r="U69" s="411"/>
      <c r="V69" s="424"/>
      <c r="W69" s="397"/>
      <c r="X69" s="397"/>
      <c r="Y69" s="399"/>
      <c r="Z69" s="400"/>
      <c r="AA69" s="383"/>
    </row>
    <row r="70" spans="1:27" s="133" customFormat="1" ht="28.5">
      <c r="A70" s="137">
        <v>1</v>
      </c>
      <c r="B70" s="464"/>
      <c r="C70" s="142" t="s">
        <v>306</v>
      </c>
      <c r="D70" s="466" t="s">
        <v>307</v>
      </c>
      <c r="E70" s="467" t="s">
        <v>308</v>
      </c>
      <c r="F70" s="468">
        <f>IF($G70="Rara vez",1,IF($G70="Improbable",2,IF($G70="Posible",3,IF($G70="Probable",4, IF($G70="Casi seguro",5,)))))</f>
        <v>1</v>
      </c>
      <c r="G70" s="468" t="s">
        <v>241</v>
      </c>
      <c r="H70" s="382">
        <f>IF($I70="Moderado",5,IF($I70="Mayor",10,IF($I70="Catastrófico",20,)))</f>
        <v>10</v>
      </c>
      <c r="I70" s="468" t="s">
        <v>225</v>
      </c>
      <c r="J70" s="468">
        <f>+$F70*$H70</f>
        <v>10</v>
      </c>
      <c r="K70" s="382" t="s">
        <v>242</v>
      </c>
      <c r="L70" s="139" t="s">
        <v>309</v>
      </c>
      <c r="M70" s="140">
        <f>+'[1]VALORACION CONTROLES'!L568</f>
        <v>100</v>
      </c>
      <c r="N70" s="140">
        <f>+'[1]VALORACION CONTROLES'!O568</f>
        <v>2</v>
      </c>
      <c r="O70" s="468">
        <f>IF($P70="Rara vez",1,IF($P70="Improbable",2,IF($P70="Posible",3,IF($P70="Probable",4, IF($P70="Casi seguro",5,)))))</f>
        <v>1</v>
      </c>
      <c r="P70" s="468" t="s">
        <v>241</v>
      </c>
      <c r="Q70" s="468">
        <f>IF($I70="Moderado",5,IF($I70="Mayor",10,IF($I70="Catastrófico",20,)))</f>
        <v>10</v>
      </c>
      <c r="R70" s="468" t="s">
        <v>225</v>
      </c>
      <c r="S70" s="468">
        <f>+O70*Q70</f>
        <v>10</v>
      </c>
      <c r="T70" s="468" t="s">
        <v>242</v>
      </c>
      <c r="U70" s="477" t="s">
        <v>310</v>
      </c>
      <c r="V70" s="478" t="s">
        <v>535</v>
      </c>
      <c r="W70" s="421" t="s">
        <v>311</v>
      </c>
      <c r="X70" s="421" t="s">
        <v>233</v>
      </c>
      <c r="Y70" s="469"/>
      <c r="Z70" s="469"/>
      <c r="AA70" s="470"/>
    </row>
    <row r="71" spans="1:27" s="133" customFormat="1" ht="57" customHeight="1">
      <c r="A71" s="137"/>
      <c r="B71" s="464"/>
      <c r="C71" s="142" t="s">
        <v>362</v>
      </c>
      <c r="D71" s="466"/>
      <c r="E71" s="467"/>
      <c r="F71" s="468"/>
      <c r="G71" s="468"/>
      <c r="H71" s="383"/>
      <c r="I71" s="468"/>
      <c r="J71" s="468"/>
      <c r="K71" s="383"/>
      <c r="L71" s="198" t="s">
        <v>312</v>
      </c>
      <c r="M71" s="140">
        <f>+'[1]VALORACION CONTROLES'!L570</f>
        <v>100</v>
      </c>
      <c r="N71" s="140">
        <f>+'[1]VALORACION CONTROLES'!O570</f>
        <v>0</v>
      </c>
      <c r="O71" s="468"/>
      <c r="P71" s="468"/>
      <c r="Q71" s="468"/>
      <c r="R71" s="468"/>
      <c r="S71" s="468"/>
      <c r="T71" s="468"/>
      <c r="U71" s="477"/>
      <c r="V71" s="478"/>
      <c r="W71" s="421"/>
      <c r="X71" s="421"/>
      <c r="Y71" s="469"/>
      <c r="Z71" s="469"/>
      <c r="AA71" s="470"/>
    </row>
    <row r="72" spans="1:27" s="133" customFormat="1" ht="102.75" customHeight="1">
      <c r="A72" s="137"/>
      <c r="B72" s="464"/>
      <c r="C72" s="142" t="s">
        <v>313</v>
      </c>
      <c r="D72" s="466"/>
      <c r="E72" s="467"/>
      <c r="F72" s="468"/>
      <c r="G72" s="468"/>
      <c r="H72" s="383"/>
      <c r="I72" s="468"/>
      <c r="J72" s="468"/>
      <c r="K72" s="383"/>
      <c r="L72" s="139" t="s">
        <v>314</v>
      </c>
      <c r="M72" s="140">
        <f>+'[1]VALORACION CONTROLES'!L572</f>
        <v>100</v>
      </c>
      <c r="N72" s="140">
        <f>+'[1]VALORACION CONTROLES'!O572</f>
        <v>0</v>
      </c>
      <c r="O72" s="468"/>
      <c r="P72" s="468"/>
      <c r="Q72" s="468"/>
      <c r="R72" s="468"/>
      <c r="S72" s="468"/>
      <c r="T72" s="468"/>
      <c r="U72" s="477"/>
      <c r="V72" s="478"/>
      <c r="W72" s="421"/>
      <c r="X72" s="421"/>
      <c r="Y72" s="469"/>
      <c r="Z72" s="469"/>
      <c r="AA72" s="470"/>
    </row>
    <row r="73" spans="1:27" s="133" customFormat="1" ht="42.75">
      <c r="A73" s="137">
        <f>+A70+1</f>
        <v>2</v>
      </c>
      <c r="B73" s="465"/>
      <c r="C73" s="142" t="s">
        <v>315</v>
      </c>
      <c r="D73" s="466"/>
      <c r="E73" s="467"/>
      <c r="F73" s="468"/>
      <c r="G73" s="468"/>
      <c r="H73" s="414"/>
      <c r="I73" s="468"/>
      <c r="J73" s="468"/>
      <c r="K73" s="414"/>
      <c r="L73" s="139" t="s">
        <v>316</v>
      </c>
      <c r="M73" s="140">
        <f>+'[1]VALORACION CONTROLES'!L574</f>
        <v>100</v>
      </c>
      <c r="N73" s="140">
        <f>+'[1]VALORACION CONTROLES'!O574</f>
        <v>0</v>
      </c>
      <c r="O73" s="468"/>
      <c r="P73" s="468"/>
      <c r="Q73" s="468"/>
      <c r="R73" s="468"/>
      <c r="S73" s="468"/>
      <c r="T73" s="468"/>
      <c r="U73" s="477"/>
      <c r="V73" s="478"/>
      <c r="W73" s="421"/>
      <c r="X73" s="421"/>
      <c r="Y73" s="469"/>
      <c r="Z73" s="469"/>
      <c r="AA73" s="470"/>
    </row>
    <row r="74" spans="1:27" s="133" customFormat="1" ht="42.75" hidden="1" customHeight="1">
      <c r="A74" s="137">
        <v>1</v>
      </c>
      <c r="B74" s="471"/>
      <c r="C74" s="425"/>
      <c r="D74" s="474"/>
      <c r="E74" s="380"/>
      <c r="F74" s="382">
        <f>IF($G74="Rara vez",1,IF($G74="Improbable",2,IF($G74="Posible",3,IF($G74="Probable",4, IF($G74="Casi seguro",5,)))))</f>
        <v>5</v>
      </c>
      <c r="G74" s="382" t="s">
        <v>317</v>
      </c>
      <c r="H74" s="382">
        <f>IF($I74="Insignificante",1,IF($I74="Menor",2,IF($I74="Moderado",3,IF($I74="Mayor",4,IF($I74="Catastrófico",5,)))))</f>
        <v>2</v>
      </c>
      <c r="I74" s="382" t="s">
        <v>318</v>
      </c>
      <c r="J74" s="382">
        <f>+$F74*$H74</f>
        <v>10</v>
      </c>
      <c r="K74" s="382" t="s">
        <v>226</v>
      </c>
      <c r="L74" s="139" t="s">
        <v>319</v>
      </c>
      <c r="M74" s="145">
        <f>+'[1]VALORACION CONTROLES'!L583</f>
        <v>35</v>
      </c>
      <c r="N74" s="145">
        <f>+'[1]VALORACION CONTROLES'!O583</f>
        <v>0</v>
      </c>
      <c r="O74" s="493">
        <f>+'[1]VALORACION CONTROLES'!P591</f>
        <v>2</v>
      </c>
      <c r="P74" s="382" t="s">
        <v>320</v>
      </c>
      <c r="Q74" s="493">
        <f>+'[1]VALORACION CONTROLES'!Q591</f>
        <v>3</v>
      </c>
      <c r="R74" s="382" t="s">
        <v>321</v>
      </c>
      <c r="S74" s="382"/>
      <c r="T74" s="487" t="s">
        <v>242</v>
      </c>
      <c r="U74" s="490"/>
      <c r="V74" s="423"/>
      <c r="W74" s="396"/>
      <c r="X74" s="396" t="s">
        <v>233</v>
      </c>
      <c r="Y74" s="418"/>
      <c r="Z74" s="418"/>
      <c r="AA74" s="427"/>
    </row>
    <row r="75" spans="1:27" s="133" customFormat="1" ht="42.75" hidden="1" customHeight="1">
      <c r="A75" s="137"/>
      <c r="B75" s="472"/>
      <c r="C75" s="426"/>
      <c r="D75" s="475"/>
      <c r="E75" s="381"/>
      <c r="F75" s="383"/>
      <c r="G75" s="383"/>
      <c r="H75" s="383"/>
      <c r="I75" s="383"/>
      <c r="J75" s="383"/>
      <c r="K75" s="383"/>
      <c r="L75" s="139" t="s">
        <v>322</v>
      </c>
      <c r="M75" s="145">
        <f>+'[1]VALORACION CONTROLES'!L585</f>
        <v>55</v>
      </c>
      <c r="N75" s="145">
        <f>+'[1]VALORACION CONTROLES'!O585</f>
        <v>1</v>
      </c>
      <c r="O75" s="494"/>
      <c r="P75" s="383"/>
      <c r="Q75" s="494"/>
      <c r="R75" s="383"/>
      <c r="S75" s="383"/>
      <c r="T75" s="488"/>
      <c r="U75" s="491"/>
      <c r="V75" s="424"/>
      <c r="W75" s="397"/>
      <c r="X75" s="397"/>
      <c r="Y75" s="419"/>
      <c r="Z75" s="419"/>
      <c r="AA75" s="428"/>
    </row>
    <row r="76" spans="1:27" s="133" customFormat="1" ht="42.75" hidden="1" customHeight="1">
      <c r="A76" s="137"/>
      <c r="B76" s="472"/>
      <c r="C76" s="426"/>
      <c r="D76" s="475"/>
      <c r="E76" s="381"/>
      <c r="F76" s="383"/>
      <c r="G76" s="383"/>
      <c r="H76" s="383"/>
      <c r="I76" s="383"/>
      <c r="J76" s="383"/>
      <c r="K76" s="383"/>
      <c r="L76" s="139" t="s">
        <v>323</v>
      </c>
      <c r="M76" s="145">
        <f>+'[1]VALORACION CONTROLES'!L587</f>
        <v>70</v>
      </c>
      <c r="N76" s="145">
        <f>+'[1]VALORACION CONTROLES'!O587</f>
        <v>1</v>
      </c>
      <c r="O76" s="494"/>
      <c r="P76" s="383"/>
      <c r="Q76" s="494"/>
      <c r="R76" s="383"/>
      <c r="S76" s="383"/>
      <c r="T76" s="488"/>
      <c r="U76" s="491"/>
      <c r="V76" s="424"/>
      <c r="W76" s="397"/>
      <c r="X76" s="397"/>
      <c r="Y76" s="419"/>
      <c r="Z76" s="419"/>
      <c r="AA76" s="428"/>
    </row>
    <row r="77" spans="1:27" s="133" customFormat="1" ht="42.75" hidden="1" customHeight="1">
      <c r="A77" s="137">
        <f>+A74+1</f>
        <v>2</v>
      </c>
      <c r="B77" s="473"/>
      <c r="C77" s="458"/>
      <c r="D77" s="476"/>
      <c r="E77" s="441"/>
      <c r="F77" s="414"/>
      <c r="G77" s="414"/>
      <c r="H77" s="414"/>
      <c r="I77" s="414"/>
      <c r="J77" s="414"/>
      <c r="K77" s="414"/>
      <c r="L77" s="139" t="s">
        <v>324</v>
      </c>
      <c r="M77" s="145">
        <f>+'[1]VALORACION CONTROLES'!L589</f>
        <v>100</v>
      </c>
      <c r="N77" s="145">
        <f>+'[1]VALORACION CONTROLES'!O589</f>
        <v>2</v>
      </c>
      <c r="O77" s="495"/>
      <c r="P77" s="414"/>
      <c r="Q77" s="495"/>
      <c r="R77" s="414"/>
      <c r="S77" s="414"/>
      <c r="T77" s="489"/>
      <c r="U77" s="492"/>
      <c r="V77" s="452"/>
      <c r="W77" s="446"/>
      <c r="X77" s="446"/>
      <c r="Y77" s="479"/>
      <c r="Z77" s="479"/>
      <c r="AA77" s="480"/>
    </row>
    <row r="78" spans="1:27" s="133" customFormat="1" ht="42.75" hidden="1" customHeight="1">
      <c r="A78" s="137">
        <v>1</v>
      </c>
      <c r="B78" s="471"/>
      <c r="C78" s="481"/>
      <c r="D78" s="474">
        <v>40</v>
      </c>
      <c r="E78" s="484"/>
      <c r="F78" s="382">
        <f>IF($G78="Rara vez",1,IF($G78="Improbable",2,IF($G78="Posible",3,IF($G78="Probable",4, IF($G78="Casi seguro",5,)))))</f>
        <v>5</v>
      </c>
      <c r="G78" s="382" t="s">
        <v>317</v>
      </c>
      <c r="H78" s="382">
        <f>IF($I78="Insignificante",1,IF($I78="Menor",2,IF($I78="Moderado",3,IF($I78="Mayor",4,IF($I78="Catastrófico",5,)))))</f>
        <v>2</v>
      </c>
      <c r="I78" s="382" t="s">
        <v>318</v>
      </c>
      <c r="J78" s="382">
        <f>+$F78*$H78</f>
        <v>10</v>
      </c>
      <c r="K78" s="382" t="s">
        <v>226</v>
      </c>
      <c r="L78" s="139" t="s">
        <v>319</v>
      </c>
      <c r="M78" s="145">
        <f>+'[1]VALORACION CONTROLES'!L598</f>
        <v>35</v>
      </c>
      <c r="N78" s="145">
        <f>+'[1]VALORACION CONTROLES'!O598</f>
        <v>0</v>
      </c>
      <c r="O78" s="493">
        <f>+'[1]VALORACION CONTROLES'!P606</f>
        <v>2</v>
      </c>
      <c r="P78" s="382" t="s">
        <v>320</v>
      </c>
      <c r="Q78" s="493">
        <f>+'[1]VALORACION CONTROLES'!Q606</f>
        <v>3</v>
      </c>
      <c r="R78" s="382" t="s">
        <v>321</v>
      </c>
      <c r="S78" s="382"/>
      <c r="T78" s="487" t="s">
        <v>242</v>
      </c>
      <c r="U78" s="490"/>
      <c r="V78" s="423"/>
      <c r="W78" s="396"/>
      <c r="X78" s="396" t="s">
        <v>233</v>
      </c>
      <c r="Y78" s="418"/>
      <c r="Z78" s="418"/>
      <c r="AA78" s="427"/>
    </row>
    <row r="79" spans="1:27" s="133" customFormat="1" ht="42.75" hidden="1" customHeight="1">
      <c r="A79" s="137"/>
      <c r="B79" s="472"/>
      <c r="C79" s="482"/>
      <c r="D79" s="475"/>
      <c r="E79" s="485"/>
      <c r="F79" s="383"/>
      <c r="G79" s="383"/>
      <c r="H79" s="383"/>
      <c r="I79" s="383"/>
      <c r="J79" s="383"/>
      <c r="K79" s="383"/>
      <c r="L79" s="139" t="s">
        <v>322</v>
      </c>
      <c r="M79" s="145">
        <f>+'[1]VALORACION CONTROLES'!L600</f>
        <v>55</v>
      </c>
      <c r="N79" s="145">
        <f>+'[1]VALORACION CONTROLES'!O600</f>
        <v>1</v>
      </c>
      <c r="O79" s="494"/>
      <c r="P79" s="383"/>
      <c r="Q79" s="494"/>
      <c r="R79" s="383"/>
      <c r="S79" s="383"/>
      <c r="T79" s="488"/>
      <c r="U79" s="491"/>
      <c r="V79" s="424"/>
      <c r="W79" s="397"/>
      <c r="X79" s="397"/>
      <c r="Y79" s="419"/>
      <c r="Z79" s="419"/>
      <c r="AA79" s="428"/>
    </row>
    <row r="80" spans="1:27" s="133" customFormat="1" ht="42.75" hidden="1" customHeight="1">
      <c r="A80" s="137"/>
      <c r="B80" s="472"/>
      <c r="C80" s="482"/>
      <c r="D80" s="475"/>
      <c r="E80" s="485"/>
      <c r="F80" s="383"/>
      <c r="G80" s="383"/>
      <c r="H80" s="383"/>
      <c r="I80" s="383"/>
      <c r="J80" s="383"/>
      <c r="K80" s="383"/>
      <c r="L80" s="139" t="s">
        <v>323</v>
      </c>
      <c r="M80" s="145">
        <f>+'[1]VALORACION CONTROLES'!L602</f>
        <v>70</v>
      </c>
      <c r="N80" s="145">
        <f>+'[1]VALORACION CONTROLES'!O602</f>
        <v>1</v>
      </c>
      <c r="O80" s="494"/>
      <c r="P80" s="383"/>
      <c r="Q80" s="494"/>
      <c r="R80" s="383"/>
      <c r="S80" s="383"/>
      <c r="T80" s="488"/>
      <c r="U80" s="491"/>
      <c r="V80" s="424"/>
      <c r="W80" s="397"/>
      <c r="X80" s="397"/>
      <c r="Y80" s="419"/>
      <c r="Z80" s="419"/>
      <c r="AA80" s="428"/>
    </row>
    <row r="81" spans="1:27" s="133" customFormat="1" ht="42.75" hidden="1" customHeight="1">
      <c r="A81" s="137">
        <f>+A78+1</f>
        <v>2</v>
      </c>
      <c r="B81" s="473"/>
      <c r="C81" s="483"/>
      <c r="D81" s="476"/>
      <c r="E81" s="486"/>
      <c r="F81" s="414"/>
      <c r="G81" s="414"/>
      <c r="H81" s="414"/>
      <c r="I81" s="414"/>
      <c r="J81" s="414"/>
      <c r="K81" s="414"/>
      <c r="L81" s="139" t="s">
        <v>324</v>
      </c>
      <c r="M81" s="145">
        <f>+'[1]VALORACION CONTROLES'!L604</f>
        <v>100</v>
      </c>
      <c r="N81" s="145">
        <f>+'[1]VALORACION CONTROLES'!O604</f>
        <v>2</v>
      </c>
      <c r="O81" s="495"/>
      <c r="P81" s="414"/>
      <c r="Q81" s="495"/>
      <c r="R81" s="414"/>
      <c r="S81" s="414"/>
      <c r="T81" s="489"/>
      <c r="U81" s="492"/>
      <c r="V81" s="452"/>
      <c r="W81" s="446"/>
      <c r="X81" s="446"/>
      <c r="Y81" s="479"/>
      <c r="Z81" s="479"/>
      <c r="AA81" s="480"/>
    </row>
    <row r="82" spans="1:27" s="133" customFormat="1" ht="42.75" hidden="1" customHeight="1">
      <c r="A82" s="137">
        <v>1</v>
      </c>
      <c r="B82" s="471"/>
      <c r="C82" s="481"/>
      <c r="D82" s="474">
        <v>41</v>
      </c>
      <c r="E82" s="484"/>
      <c r="F82" s="382">
        <f>IF($G82="Rara vez",1,IF($G82="Improbable",2,IF($G82="Posible",3,IF($G82="Probable",4, IF($G82="Casi seguro",5,)))))</f>
        <v>5</v>
      </c>
      <c r="G82" s="382" t="s">
        <v>317</v>
      </c>
      <c r="H82" s="382">
        <f>IF($I82="Insignificante",1,IF($I82="Menor",2,IF($I82="Moderado",3,IF($I82="Mayor",4,IF($I82="Catastrófico",5,)))))</f>
        <v>2</v>
      </c>
      <c r="I82" s="382" t="s">
        <v>318</v>
      </c>
      <c r="J82" s="382">
        <f>+$F82*$H82</f>
        <v>10</v>
      </c>
      <c r="K82" s="382" t="s">
        <v>226</v>
      </c>
      <c r="L82" s="139" t="s">
        <v>319</v>
      </c>
      <c r="M82" s="145">
        <f>+'[1]VALORACION CONTROLES'!L613</f>
        <v>35</v>
      </c>
      <c r="N82" s="145">
        <f>+'[1]VALORACION CONTROLES'!O613</f>
        <v>0</v>
      </c>
      <c r="O82" s="493">
        <f>+'[1]VALORACION CONTROLES'!P621</f>
        <v>2</v>
      </c>
      <c r="P82" s="382" t="s">
        <v>320</v>
      </c>
      <c r="Q82" s="493">
        <f>+'[1]VALORACION CONTROLES'!Q621</f>
        <v>3</v>
      </c>
      <c r="R82" s="382" t="s">
        <v>321</v>
      </c>
      <c r="S82" s="382"/>
      <c r="T82" s="487" t="s">
        <v>242</v>
      </c>
      <c r="U82" s="490"/>
      <c r="V82" s="423"/>
      <c r="W82" s="396"/>
      <c r="X82" s="396" t="s">
        <v>233</v>
      </c>
      <c r="Y82" s="418"/>
      <c r="Z82" s="418"/>
      <c r="AA82" s="427"/>
    </row>
    <row r="83" spans="1:27" s="133" customFormat="1" ht="42.75" hidden="1" customHeight="1">
      <c r="A83" s="137"/>
      <c r="B83" s="472"/>
      <c r="C83" s="482"/>
      <c r="D83" s="475"/>
      <c r="E83" s="485"/>
      <c r="F83" s="383"/>
      <c r="G83" s="383"/>
      <c r="H83" s="383"/>
      <c r="I83" s="383"/>
      <c r="J83" s="383"/>
      <c r="K83" s="383"/>
      <c r="L83" s="139" t="s">
        <v>322</v>
      </c>
      <c r="M83" s="145">
        <f>+'[1]VALORACION CONTROLES'!L615</f>
        <v>55</v>
      </c>
      <c r="N83" s="145">
        <f>+'[1]VALORACION CONTROLES'!O615</f>
        <v>1</v>
      </c>
      <c r="O83" s="494"/>
      <c r="P83" s="383"/>
      <c r="Q83" s="494"/>
      <c r="R83" s="383"/>
      <c r="S83" s="383"/>
      <c r="T83" s="488"/>
      <c r="U83" s="491"/>
      <c r="V83" s="424"/>
      <c r="W83" s="397"/>
      <c r="X83" s="397"/>
      <c r="Y83" s="419"/>
      <c r="Z83" s="419"/>
      <c r="AA83" s="428"/>
    </row>
    <row r="84" spans="1:27" s="133" customFormat="1" ht="42.75" hidden="1" customHeight="1">
      <c r="A84" s="137"/>
      <c r="B84" s="472"/>
      <c r="C84" s="482"/>
      <c r="D84" s="475"/>
      <c r="E84" s="485"/>
      <c r="F84" s="383"/>
      <c r="G84" s="383"/>
      <c r="H84" s="383"/>
      <c r="I84" s="383"/>
      <c r="J84" s="383"/>
      <c r="K84" s="383"/>
      <c r="L84" s="139" t="s">
        <v>323</v>
      </c>
      <c r="M84" s="145">
        <f>+'[1]VALORACION CONTROLES'!L617</f>
        <v>70</v>
      </c>
      <c r="N84" s="145">
        <f>+'[1]VALORACION CONTROLES'!O617</f>
        <v>1</v>
      </c>
      <c r="O84" s="494"/>
      <c r="P84" s="383"/>
      <c r="Q84" s="494"/>
      <c r="R84" s="383"/>
      <c r="S84" s="383"/>
      <c r="T84" s="488"/>
      <c r="U84" s="491"/>
      <c r="V84" s="424"/>
      <c r="W84" s="397"/>
      <c r="X84" s="397"/>
      <c r="Y84" s="419"/>
      <c r="Z84" s="419"/>
      <c r="AA84" s="428"/>
    </row>
    <row r="85" spans="1:27" s="133" customFormat="1" ht="42.75" hidden="1" customHeight="1">
      <c r="A85" s="137">
        <f>+A82+1</f>
        <v>2</v>
      </c>
      <c r="B85" s="473"/>
      <c r="C85" s="483"/>
      <c r="D85" s="476"/>
      <c r="E85" s="486"/>
      <c r="F85" s="414"/>
      <c r="G85" s="414"/>
      <c r="H85" s="414"/>
      <c r="I85" s="414"/>
      <c r="J85" s="414"/>
      <c r="K85" s="414"/>
      <c r="L85" s="139" t="s">
        <v>324</v>
      </c>
      <c r="M85" s="145">
        <f>+'[1]VALORACION CONTROLES'!L619</f>
        <v>100</v>
      </c>
      <c r="N85" s="145">
        <f>+'[1]VALORACION CONTROLES'!O619</f>
        <v>2</v>
      </c>
      <c r="O85" s="495"/>
      <c r="P85" s="414"/>
      <c r="Q85" s="495"/>
      <c r="R85" s="414"/>
      <c r="S85" s="414"/>
      <c r="T85" s="489"/>
      <c r="U85" s="492"/>
      <c r="V85" s="452"/>
      <c r="W85" s="446"/>
      <c r="X85" s="446"/>
      <c r="Y85" s="479"/>
      <c r="Z85" s="479"/>
      <c r="AA85" s="480"/>
    </row>
    <row r="86" spans="1:27" s="133" customFormat="1" ht="42.75" hidden="1" customHeight="1">
      <c r="A86" s="137">
        <v>1</v>
      </c>
      <c r="B86" s="471"/>
      <c r="C86" s="481"/>
      <c r="D86" s="474">
        <v>42</v>
      </c>
      <c r="E86" s="484"/>
      <c r="F86" s="382">
        <f>IF($G86="Rara vez",1,IF($G86="Improbable",2,IF($G86="Posible",3,IF($G86="Probable",4, IF($G86="Casi seguro",5,)))))</f>
        <v>5</v>
      </c>
      <c r="G86" s="382" t="s">
        <v>317</v>
      </c>
      <c r="H86" s="382">
        <f>IF($I86="Insignificante",1,IF($I86="Menor",2,IF($I86="Moderado",3,IF($I86="Mayor",4,IF($I86="Catastrófico",5,)))))</f>
        <v>2</v>
      </c>
      <c r="I86" s="382" t="s">
        <v>318</v>
      </c>
      <c r="J86" s="382">
        <f>+$F86*$H86</f>
        <v>10</v>
      </c>
      <c r="K86" s="382" t="s">
        <v>226</v>
      </c>
      <c r="L86" s="139" t="s">
        <v>319</v>
      </c>
      <c r="M86" s="145">
        <f>+'[1]VALORACION CONTROLES'!L628</f>
        <v>35</v>
      </c>
      <c r="N86" s="145">
        <f>+'[1]VALORACION CONTROLES'!O628</f>
        <v>0</v>
      </c>
      <c r="O86" s="493">
        <f>+'[1]VALORACION CONTROLES'!P636</f>
        <v>2</v>
      </c>
      <c r="P86" s="382" t="s">
        <v>320</v>
      </c>
      <c r="Q86" s="493">
        <f>+'[1]VALORACION CONTROLES'!Q636</f>
        <v>3</v>
      </c>
      <c r="R86" s="382" t="s">
        <v>321</v>
      </c>
      <c r="S86" s="382"/>
      <c r="T86" s="487" t="s">
        <v>242</v>
      </c>
      <c r="U86" s="490"/>
      <c r="V86" s="423"/>
      <c r="W86" s="396"/>
      <c r="X86" s="396" t="s">
        <v>233</v>
      </c>
      <c r="Y86" s="418"/>
      <c r="Z86" s="418"/>
      <c r="AA86" s="427"/>
    </row>
    <row r="87" spans="1:27" s="133" customFormat="1" ht="42.75" hidden="1" customHeight="1">
      <c r="A87" s="137"/>
      <c r="B87" s="472"/>
      <c r="C87" s="482"/>
      <c r="D87" s="475"/>
      <c r="E87" s="485"/>
      <c r="F87" s="383"/>
      <c r="G87" s="383"/>
      <c r="H87" s="383"/>
      <c r="I87" s="383"/>
      <c r="J87" s="383"/>
      <c r="K87" s="383"/>
      <c r="L87" s="139" t="s">
        <v>322</v>
      </c>
      <c r="M87" s="145">
        <f>+'[1]VALORACION CONTROLES'!L630</f>
        <v>55</v>
      </c>
      <c r="N87" s="145">
        <f>+'[1]VALORACION CONTROLES'!O630</f>
        <v>1</v>
      </c>
      <c r="O87" s="494"/>
      <c r="P87" s="383"/>
      <c r="Q87" s="494"/>
      <c r="R87" s="383"/>
      <c r="S87" s="383"/>
      <c r="T87" s="488"/>
      <c r="U87" s="491"/>
      <c r="V87" s="424"/>
      <c r="W87" s="397"/>
      <c r="X87" s="397"/>
      <c r="Y87" s="419"/>
      <c r="Z87" s="419"/>
      <c r="AA87" s="428"/>
    </row>
    <row r="88" spans="1:27" s="133" customFormat="1" ht="42.75" hidden="1" customHeight="1">
      <c r="A88" s="137"/>
      <c r="B88" s="472"/>
      <c r="C88" s="482"/>
      <c r="D88" s="475"/>
      <c r="E88" s="485"/>
      <c r="F88" s="383"/>
      <c r="G88" s="383"/>
      <c r="H88" s="383"/>
      <c r="I88" s="383"/>
      <c r="J88" s="383"/>
      <c r="K88" s="383"/>
      <c r="L88" s="139" t="s">
        <v>323</v>
      </c>
      <c r="M88" s="145">
        <f>+'[1]VALORACION CONTROLES'!L632</f>
        <v>70</v>
      </c>
      <c r="N88" s="145">
        <f>+'[1]VALORACION CONTROLES'!O632</f>
        <v>1</v>
      </c>
      <c r="O88" s="494"/>
      <c r="P88" s="383"/>
      <c r="Q88" s="494"/>
      <c r="R88" s="383"/>
      <c r="S88" s="383"/>
      <c r="T88" s="488"/>
      <c r="U88" s="491"/>
      <c r="V88" s="424"/>
      <c r="W88" s="397"/>
      <c r="X88" s="397"/>
      <c r="Y88" s="419"/>
      <c r="Z88" s="419"/>
      <c r="AA88" s="428"/>
    </row>
    <row r="89" spans="1:27" s="133" customFormat="1" ht="42.75" hidden="1" customHeight="1">
      <c r="A89" s="137">
        <f>+A86+1</f>
        <v>2</v>
      </c>
      <c r="B89" s="473"/>
      <c r="C89" s="483"/>
      <c r="D89" s="476"/>
      <c r="E89" s="486"/>
      <c r="F89" s="414"/>
      <c r="G89" s="414"/>
      <c r="H89" s="414"/>
      <c r="I89" s="414"/>
      <c r="J89" s="414"/>
      <c r="K89" s="414"/>
      <c r="L89" s="139" t="s">
        <v>324</v>
      </c>
      <c r="M89" s="145">
        <f>+'[1]VALORACION CONTROLES'!L634</f>
        <v>100</v>
      </c>
      <c r="N89" s="145">
        <f>+'[1]VALORACION CONTROLES'!O634</f>
        <v>2</v>
      </c>
      <c r="O89" s="495"/>
      <c r="P89" s="414"/>
      <c r="Q89" s="495"/>
      <c r="R89" s="414"/>
      <c r="S89" s="414"/>
      <c r="T89" s="489"/>
      <c r="U89" s="492"/>
      <c r="V89" s="452"/>
      <c r="W89" s="446"/>
      <c r="X89" s="446"/>
      <c r="Y89" s="479"/>
      <c r="Z89" s="479"/>
      <c r="AA89" s="480"/>
    </row>
    <row r="90" spans="1:27" s="133" customFormat="1" ht="42.75" hidden="1" customHeight="1">
      <c r="A90" s="137">
        <v>1</v>
      </c>
      <c r="B90" s="471"/>
      <c r="C90" s="481"/>
      <c r="D90" s="474">
        <v>43</v>
      </c>
      <c r="E90" s="484"/>
      <c r="F90" s="382">
        <f>IF($G90="Rara vez",1,IF($G90="Improbable",2,IF($G90="Posible",3,IF($G90="Probable",4, IF($G90="Casi seguro",5,)))))</f>
        <v>5</v>
      </c>
      <c r="G90" s="382" t="s">
        <v>317</v>
      </c>
      <c r="H90" s="382">
        <f>IF($I90="Insignificante",1,IF($I90="Menor",2,IF($I90="Moderado",3,IF($I90="Mayor",4,IF($I90="Catastrófico",5,)))))</f>
        <v>2</v>
      </c>
      <c r="I90" s="382" t="s">
        <v>318</v>
      </c>
      <c r="J90" s="382">
        <f>+$F90*$H90</f>
        <v>10</v>
      </c>
      <c r="K90" s="382" t="s">
        <v>226</v>
      </c>
      <c r="L90" s="141" t="s">
        <v>319</v>
      </c>
      <c r="M90" s="145">
        <f>+'[1]VALORACION CONTROLES'!L643</f>
        <v>35</v>
      </c>
      <c r="N90" s="145">
        <f>+'[1]VALORACION CONTROLES'!O643</f>
        <v>0</v>
      </c>
      <c r="O90" s="493">
        <f>+'[1]VALORACION CONTROLES'!P332</f>
        <v>2</v>
      </c>
      <c r="P90" s="382" t="s">
        <v>320</v>
      </c>
      <c r="Q90" s="493">
        <f>+'[1]VALORACION CONTROLES'!Q332</f>
        <v>0</v>
      </c>
      <c r="R90" s="382" t="s">
        <v>321</v>
      </c>
      <c r="S90" s="382"/>
      <c r="T90" s="487" t="s">
        <v>242</v>
      </c>
      <c r="U90" s="490"/>
      <c r="V90" s="423"/>
      <c r="W90" s="396"/>
      <c r="X90" s="396" t="s">
        <v>233</v>
      </c>
      <c r="Y90" s="418"/>
      <c r="Z90" s="418"/>
      <c r="AA90" s="427"/>
    </row>
    <row r="91" spans="1:27" s="133" customFormat="1" ht="42.75" hidden="1" customHeight="1">
      <c r="A91" s="137"/>
      <c r="B91" s="472"/>
      <c r="C91" s="482"/>
      <c r="D91" s="475"/>
      <c r="E91" s="485"/>
      <c r="F91" s="383"/>
      <c r="G91" s="383"/>
      <c r="H91" s="383"/>
      <c r="I91" s="383"/>
      <c r="J91" s="383"/>
      <c r="K91" s="383"/>
      <c r="L91" s="139" t="s">
        <v>322</v>
      </c>
      <c r="M91" s="145">
        <f>+'[1]VALORACION CONTROLES'!L645</f>
        <v>55</v>
      </c>
      <c r="N91" s="145">
        <f>+'[1]VALORACION CONTROLES'!O645</f>
        <v>1</v>
      </c>
      <c r="O91" s="494"/>
      <c r="P91" s="383"/>
      <c r="Q91" s="494"/>
      <c r="R91" s="383"/>
      <c r="S91" s="383"/>
      <c r="T91" s="488"/>
      <c r="U91" s="491"/>
      <c r="V91" s="424"/>
      <c r="W91" s="397"/>
      <c r="X91" s="397"/>
      <c r="Y91" s="419"/>
      <c r="Z91" s="419"/>
      <c r="AA91" s="428"/>
    </row>
    <row r="92" spans="1:27" s="133" customFormat="1" ht="42.75" hidden="1" customHeight="1">
      <c r="A92" s="137"/>
      <c r="B92" s="472"/>
      <c r="C92" s="482"/>
      <c r="D92" s="475"/>
      <c r="E92" s="485"/>
      <c r="F92" s="383"/>
      <c r="G92" s="383"/>
      <c r="H92" s="383"/>
      <c r="I92" s="383"/>
      <c r="J92" s="383"/>
      <c r="K92" s="383"/>
      <c r="L92" s="139" t="s">
        <v>323</v>
      </c>
      <c r="M92" s="145">
        <f>+'[1]VALORACION CONTROLES'!L647</f>
        <v>70</v>
      </c>
      <c r="N92" s="145">
        <f>+'[1]VALORACION CONTROLES'!O647</f>
        <v>1</v>
      </c>
      <c r="O92" s="494"/>
      <c r="P92" s="383"/>
      <c r="Q92" s="494"/>
      <c r="R92" s="383"/>
      <c r="S92" s="383"/>
      <c r="T92" s="488"/>
      <c r="U92" s="491"/>
      <c r="V92" s="424"/>
      <c r="W92" s="397"/>
      <c r="X92" s="397"/>
      <c r="Y92" s="419"/>
      <c r="Z92" s="419"/>
      <c r="AA92" s="428"/>
    </row>
    <row r="93" spans="1:27" s="133" customFormat="1" ht="42.75" hidden="1" customHeight="1">
      <c r="A93" s="137">
        <f>+A90+1</f>
        <v>2</v>
      </c>
      <c r="B93" s="473"/>
      <c r="C93" s="483"/>
      <c r="D93" s="476"/>
      <c r="E93" s="486"/>
      <c r="F93" s="414"/>
      <c r="G93" s="414"/>
      <c r="H93" s="414"/>
      <c r="I93" s="414"/>
      <c r="J93" s="414"/>
      <c r="K93" s="414"/>
      <c r="L93" s="139" t="s">
        <v>324</v>
      </c>
      <c r="M93" s="145">
        <f>+'[1]VALORACION CONTROLES'!L649</f>
        <v>100</v>
      </c>
      <c r="N93" s="145">
        <f>+'[1]VALORACION CONTROLES'!O649</f>
        <v>2</v>
      </c>
      <c r="O93" s="495"/>
      <c r="P93" s="414"/>
      <c r="Q93" s="495"/>
      <c r="R93" s="414"/>
      <c r="S93" s="414"/>
      <c r="T93" s="489"/>
      <c r="U93" s="492"/>
      <c r="V93" s="452"/>
      <c r="W93" s="446"/>
      <c r="X93" s="446"/>
      <c r="Y93" s="479"/>
      <c r="Z93" s="479"/>
      <c r="AA93" s="480"/>
    </row>
    <row r="94" spans="1:27" s="133" customFormat="1" ht="42.75" hidden="1" customHeight="1">
      <c r="A94" s="137">
        <v>1</v>
      </c>
      <c r="B94" s="471"/>
      <c r="C94" s="481"/>
      <c r="D94" s="474"/>
      <c r="E94" s="484"/>
      <c r="F94" s="382">
        <f>IF($G94="Rara vez",1,IF($G94="Improbable",2,IF($G94="Posible",3,IF($G94="Probable",4, IF($G94="Casi seguro",5,)))))</f>
        <v>5</v>
      </c>
      <c r="G94" s="382" t="s">
        <v>317</v>
      </c>
      <c r="H94" s="382">
        <f>IF($I94="Insignificante",1,IF($I94="Menor",2,IF($I94="Moderado",3,IF($I94="Mayor",4,IF($I94="Catastrófico",5,)))))</f>
        <v>2</v>
      </c>
      <c r="I94" s="382" t="s">
        <v>318</v>
      </c>
      <c r="J94" s="382">
        <f>+$F94*$H94</f>
        <v>10</v>
      </c>
      <c r="K94" s="382" t="s">
        <v>226</v>
      </c>
      <c r="L94" s="139" t="s">
        <v>319</v>
      </c>
      <c r="N94" s="140">
        <f>+'[1]VALORACION CONTROLES'!O328</f>
        <v>2</v>
      </c>
      <c r="O94" s="493">
        <f>+'[1]VALORACION CONTROLES'!P336</f>
        <v>4</v>
      </c>
      <c r="P94" s="382" t="s">
        <v>320</v>
      </c>
      <c r="Q94" s="493">
        <f>+'[1]VALORACION CONTROLES'!Q336</f>
        <v>2</v>
      </c>
      <c r="R94" s="382" t="s">
        <v>321</v>
      </c>
      <c r="S94" s="382"/>
      <c r="T94" s="487" t="s">
        <v>242</v>
      </c>
      <c r="U94" s="490"/>
      <c r="V94" s="423"/>
      <c r="W94" s="396"/>
      <c r="X94" s="396" t="s">
        <v>233</v>
      </c>
      <c r="Y94" s="418"/>
      <c r="Z94" s="418"/>
      <c r="AA94" s="427"/>
    </row>
    <row r="95" spans="1:27" s="133" customFormat="1" ht="42.75" hidden="1" customHeight="1">
      <c r="A95" s="137"/>
      <c r="B95" s="472"/>
      <c r="C95" s="482"/>
      <c r="D95" s="475"/>
      <c r="E95" s="485"/>
      <c r="F95" s="383"/>
      <c r="G95" s="383"/>
      <c r="H95" s="383"/>
      <c r="I95" s="383"/>
      <c r="J95" s="383"/>
      <c r="K95" s="383"/>
      <c r="L95" s="139" t="s">
        <v>322</v>
      </c>
      <c r="M95" s="145">
        <f>+'[1]VALORACION CONTROLES'!L615</f>
        <v>55</v>
      </c>
      <c r="N95" s="140">
        <f>+'[1]VALORACION CONTROLES'!O330</f>
        <v>2</v>
      </c>
      <c r="O95" s="494"/>
      <c r="P95" s="383"/>
      <c r="Q95" s="494"/>
      <c r="R95" s="383"/>
      <c r="S95" s="383"/>
      <c r="T95" s="488"/>
      <c r="U95" s="491"/>
      <c r="V95" s="424"/>
      <c r="W95" s="397"/>
      <c r="X95" s="397"/>
      <c r="Y95" s="419"/>
      <c r="Z95" s="419"/>
      <c r="AA95" s="428"/>
    </row>
    <row r="96" spans="1:27" s="133" customFormat="1" ht="42.75" hidden="1" customHeight="1">
      <c r="A96" s="137"/>
      <c r="B96" s="472"/>
      <c r="C96" s="482"/>
      <c r="D96" s="475"/>
      <c r="E96" s="485"/>
      <c r="F96" s="383"/>
      <c r="G96" s="383"/>
      <c r="H96" s="383"/>
      <c r="I96" s="383"/>
      <c r="J96" s="383"/>
      <c r="K96" s="383"/>
      <c r="L96" s="139" t="s">
        <v>323</v>
      </c>
      <c r="N96" s="140">
        <f>+'[1]VALORACION CONTROLES'!O332</f>
        <v>2</v>
      </c>
      <c r="O96" s="494"/>
      <c r="P96" s="383"/>
      <c r="Q96" s="494"/>
      <c r="R96" s="383"/>
      <c r="S96" s="383"/>
      <c r="T96" s="488"/>
      <c r="U96" s="491"/>
      <c r="V96" s="424"/>
      <c r="W96" s="397"/>
      <c r="X96" s="397"/>
      <c r="Y96" s="419"/>
      <c r="Z96" s="419"/>
      <c r="AA96" s="428"/>
    </row>
    <row r="97" spans="1:27" s="133" customFormat="1" ht="42.75" hidden="1" customHeight="1">
      <c r="A97" s="137">
        <f>+A94+1</f>
        <v>2</v>
      </c>
      <c r="B97" s="473"/>
      <c r="C97" s="483"/>
      <c r="D97" s="476"/>
      <c r="E97" s="486"/>
      <c r="F97" s="414"/>
      <c r="G97" s="414"/>
      <c r="H97" s="414"/>
      <c r="I97" s="414"/>
      <c r="J97" s="414"/>
      <c r="K97" s="414"/>
      <c r="L97" s="139" t="s">
        <v>324</v>
      </c>
      <c r="M97" s="140">
        <f>+'[1]VALORACION CONTROLES'!L334</f>
        <v>30</v>
      </c>
      <c r="N97" s="140">
        <f>+'[1]VALORACION CONTROLES'!O334</f>
        <v>0</v>
      </c>
      <c r="O97" s="495"/>
      <c r="P97" s="414"/>
      <c r="Q97" s="495"/>
      <c r="R97" s="414"/>
      <c r="S97" s="414"/>
      <c r="T97" s="489"/>
      <c r="U97" s="492"/>
      <c r="V97" s="452"/>
      <c r="W97" s="446"/>
      <c r="X97" s="446"/>
      <c r="Y97" s="479"/>
      <c r="Z97" s="479"/>
      <c r="AA97" s="480"/>
    </row>
    <row r="98" spans="1:27" s="133" customFormat="1" ht="42.75" hidden="1" customHeight="1">
      <c r="A98" s="137">
        <v>1</v>
      </c>
      <c r="B98" s="471"/>
      <c r="C98" s="481"/>
      <c r="D98" s="474"/>
      <c r="E98" s="484"/>
      <c r="F98" s="382">
        <f>IF($G98="Rara vez",1,IF($G98="Improbable",2,IF($G98="Posible",3,IF($G98="Probable",4, IF($G98="Casi seguro",5,)))))</f>
        <v>5</v>
      </c>
      <c r="G98" s="382" t="s">
        <v>317</v>
      </c>
      <c r="H98" s="382">
        <f>IF($I98="Insignificante",1,IF($I98="Menor",2,IF($I98="Moderado",3,IF($I98="Mayor",4,IF($I98="Catastrófico",5,)))))</f>
        <v>2</v>
      </c>
      <c r="I98" s="382" t="s">
        <v>318</v>
      </c>
      <c r="J98" s="382">
        <f>+$F98*$H98</f>
        <v>10</v>
      </c>
      <c r="K98" s="382" t="s">
        <v>226</v>
      </c>
      <c r="L98" s="139" t="s">
        <v>319</v>
      </c>
      <c r="N98" s="140">
        <f>+'[1]VALORACION CONTROLES'!O332</f>
        <v>2</v>
      </c>
      <c r="O98" s="493" t="str">
        <f>+'[1]VALORACION CONTROLES'!P340</f>
        <v>Riesgo Residual</v>
      </c>
      <c r="P98" s="382" t="s">
        <v>320</v>
      </c>
      <c r="Q98" s="493">
        <f>+'[1]VALORACION CONTROLES'!Q340</f>
        <v>0</v>
      </c>
      <c r="R98" s="382" t="s">
        <v>321</v>
      </c>
      <c r="S98" s="382"/>
      <c r="T98" s="487" t="s">
        <v>242</v>
      </c>
      <c r="U98" s="490"/>
      <c r="V98" s="423"/>
      <c r="W98" s="396"/>
      <c r="X98" s="396" t="s">
        <v>233</v>
      </c>
      <c r="Y98" s="418"/>
      <c r="Z98" s="418"/>
      <c r="AA98" s="427"/>
    </row>
    <row r="99" spans="1:27" s="133" customFormat="1" ht="42.75" hidden="1" customHeight="1">
      <c r="A99" s="137"/>
      <c r="B99" s="472"/>
      <c r="C99" s="482"/>
      <c r="D99" s="475"/>
      <c r="E99" s="485"/>
      <c r="F99" s="383"/>
      <c r="G99" s="383"/>
      <c r="H99" s="383"/>
      <c r="I99" s="383"/>
      <c r="J99" s="383"/>
      <c r="K99" s="383"/>
      <c r="L99" s="139" t="s">
        <v>322</v>
      </c>
      <c r="M99" s="145">
        <f>+'[1]VALORACION CONTROLES'!L619</f>
        <v>100</v>
      </c>
      <c r="N99" s="140">
        <f>+'[1]VALORACION CONTROLES'!O334</f>
        <v>0</v>
      </c>
      <c r="O99" s="494"/>
      <c r="P99" s="383"/>
      <c r="Q99" s="494"/>
      <c r="R99" s="383"/>
      <c r="S99" s="383"/>
      <c r="T99" s="488"/>
      <c r="U99" s="491"/>
      <c r="V99" s="424"/>
      <c r="W99" s="397"/>
      <c r="X99" s="397"/>
      <c r="Y99" s="419"/>
      <c r="Z99" s="419"/>
      <c r="AA99" s="428"/>
    </row>
    <row r="100" spans="1:27" s="133" customFormat="1" ht="42.75" hidden="1" customHeight="1">
      <c r="A100" s="137"/>
      <c r="B100" s="472"/>
      <c r="C100" s="482"/>
      <c r="D100" s="475"/>
      <c r="E100" s="485"/>
      <c r="F100" s="383"/>
      <c r="G100" s="383"/>
      <c r="H100" s="383"/>
      <c r="I100" s="383"/>
      <c r="J100" s="383"/>
      <c r="K100" s="383"/>
      <c r="L100" s="139" t="s">
        <v>323</v>
      </c>
      <c r="N100" s="140">
        <f>+'[1]VALORACION CONTROLES'!O336</f>
        <v>0</v>
      </c>
      <c r="O100" s="494"/>
      <c r="P100" s="383"/>
      <c r="Q100" s="494"/>
      <c r="R100" s="383"/>
      <c r="S100" s="383"/>
      <c r="T100" s="488"/>
      <c r="U100" s="491"/>
      <c r="V100" s="424"/>
      <c r="W100" s="397"/>
      <c r="X100" s="397"/>
      <c r="Y100" s="419"/>
      <c r="Z100" s="419"/>
      <c r="AA100" s="428"/>
    </row>
    <row r="101" spans="1:27" s="133" customFormat="1" ht="42.75" hidden="1" customHeight="1">
      <c r="A101" s="137">
        <f>+A98+1</f>
        <v>2</v>
      </c>
      <c r="B101" s="473"/>
      <c r="C101" s="483"/>
      <c r="D101" s="476"/>
      <c r="E101" s="486"/>
      <c r="F101" s="414"/>
      <c r="G101" s="414"/>
      <c r="H101" s="414"/>
      <c r="I101" s="414"/>
      <c r="J101" s="414"/>
      <c r="K101" s="414"/>
      <c r="L101" s="139" t="s">
        <v>324</v>
      </c>
      <c r="M101" s="140">
        <f>+'[1]VALORACION CONTROLES'!L338</f>
        <v>0</v>
      </c>
      <c r="N101" s="140">
        <f>+'[1]VALORACION CONTROLES'!O338</f>
        <v>0</v>
      </c>
      <c r="O101" s="495"/>
      <c r="P101" s="414"/>
      <c r="Q101" s="495"/>
      <c r="R101" s="414"/>
      <c r="S101" s="414"/>
      <c r="T101" s="489"/>
      <c r="U101" s="492"/>
      <c r="V101" s="452"/>
      <c r="W101" s="446"/>
      <c r="X101" s="446"/>
      <c r="Y101" s="479"/>
      <c r="Z101" s="479"/>
      <c r="AA101" s="480"/>
    </row>
    <row r="102" spans="1:27" s="133" customFormat="1" ht="42.75" hidden="1" customHeight="1">
      <c r="A102" s="137">
        <v>1</v>
      </c>
      <c r="B102" s="471"/>
      <c r="C102" s="481"/>
      <c r="D102" s="474"/>
      <c r="E102" s="484"/>
      <c r="F102" s="382">
        <f>IF($G102="Rara vez",1,IF($G102="Improbable",2,IF($G102="Posible",3,IF($G102="Probable",4, IF($G102="Casi seguro",5,)))))</f>
        <v>5</v>
      </c>
      <c r="G102" s="382" t="s">
        <v>317</v>
      </c>
      <c r="H102" s="382">
        <f>IF($I102="Insignificante",1,IF($I102="Menor",2,IF($I102="Moderado",3,IF($I102="Mayor",4,IF($I102="Catastrófico",5,)))))</f>
        <v>2</v>
      </c>
      <c r="I102" s="382" t="s">
        <v>318</v>
      </c>
      <c r="J102" s="382">
        <f>+$F102*$H102</f>
        <v>10</v>
      </c>
      <c r="K102" s="382" t="s">
        <v>226</v>
      </c>
      <c r="L102" s="139" t="s">
        <v>319</v>
      </c>
      <c r="N102" s="140">
        <f>+'[1]VALORACION CONTROLES'!O336</f>
        <v>0</v>
      </c>
      <c r="O102" s="493">
        <f>+'[1]VALORACION CONTROLES'!P344</f>
        <v>0</v>
      </c>
      <c r="P102" s="382" t="s">
        <v>320</v>
      </c>
      <c r="Q102" s="493">
        <f>+'[1]VALORACION CONTROLES'!Q344</f>
        <v>0</v>
      </c>
      <c r="R102" s="382" t="s">
        <v>321</v>
      </c>
      <c r="S102" s="382"/>
      <c r="T102" s="487" t="s">
        <v>242</v>
      </c>
      <c r="U102" s="490"/>
      <c r="V102" s="423"/>
      <c r="W102" s="396"/>
      <c r="X102" s="396" t="s">
        <v>233</v>
      </c>
      <c r="Y102" s="418"/>
      <c r="Z102" s="418"/>
      <c r="AA102" s="427"/>
    </row>
    <row r="103" spans="1:27" s="133" customFormat="1" ht="42.75" hidden="1" customHeight="1">
      <c r="A103" s="137"/>
      <c r="B103" s="472"/>
      <c r="C103" s="482"/>
      <c r="D103" s="475"/>
      <c r="E103" s="485"/>
      <c r="F103" s="383"/>
      <c r="G103" s="383"/>
      <c r="H103" s="383"/>
      <c r="I103" s="383"/>
      <c r="J103" s="383"/>
      <c r="K103" s="383"/>
      <c r="L103" s="139" t="s">
        <v>322</v>
      </c>
      <c r="M103" s="145">
        <f>+'[1]VALORACION CONTROLES'!L623</f>
        <v>0</v>
      </c>
      <c r="N103" s="140">
        <f>+'[1]VALORACION CONTROLES'!O338</f>
        <v>0</v>
      </c>
      <c r="O103" s="494"/>
      <c r="P103" s="383"/>
      <c r="Q103" s="494"/>
      <c r="R103" s="383"/>
      <c r="S103" s="383"/>
      <c r="T103" s="488"/>
      <c r="U103" s="491"/>
      <c r="V103" s="424"/>
      <c r="W103" s="397"/>
      <c r="X103" s="397"/>
      <c r="Y103" s="419"/>
      <c r="Z103" s="419"/>
      <c r="AA103" s="428"/>
    </row>
    <row r="104" spans="1:27" s="133" customFormat="1" ht="42.75" hidden="1" customHeight="1">
      <c r="A104" s="137"/>
      <c r="B104" s="472"/>
      <c r="C104" s="482"/>
      <c r="D104" s="475"/>
      <c r="E104" s="485"/>
      <c r="F104" s="383"/>
      <c r="G104" s="383"/>
      <c r="H104" s="383"/>
      <c r="I104" s="383"/>
      <c r="J104" s="383"/>
      <c r="K104" s="383"/>
      <c r="L104" s="139" t="s">
        <v>323</v>
      </c>
      <c r="N104" s="140" t="str">
        <f>+'[1]VALORACION CONTROLES'!O340</f>
        <v>Casillas a desplazar</v>
      </c>
      <c r="O104" s="494"/>
      <c r="P104" s="383"/>
      <c r="Q104" s="494"/>
      <c r="R104" s="383"/>
      <c r="S104" s="383"/>
      <c r="T104" s="488"/>
      <c r="U104" s="491"/>
      <c r="V104" s="424"/>
      <c r="W104" s="397"/>
      <c r="X104" s="397"/>
      <c r="Y104" s="419"/>
      <c r="Z104" s="419"/>
      <c r="AA104" s="428"/>
    </row>
    <row r="105" spans="1:27" s="133" customFormat="1" ht="42.75" hidden="1" customHeight="1">
      <c r="A105" s="137">
        <f>+A102+1</f>
        <v>2</v>
      </c>
      <c r="B105" s="473"/>
      <c r="C105" s="483"/>
      <c r="D105" s="476"/>
      <c r="E105" s="486"/>
      <c r="F105" s="414"/>
      <c r="G105" s="414"/>
      <c r="H105" s="414"/>
      <c r="I105" s="414"/>
      <c r="J105" s="414"/>
      <c r="K105" s="414"/>
      <c r="L105" s="139" t="s">
        <v>324</v>
      </c>
      <c r="M105" s="140">
        <f>+'[1]VALORACION CONTROLES'!L342</f>
        <v>0</v>
      </c>
      <c r="N105" s="140">
        <f>+'[1]VALORACION CONTROLES'!O342</f>
        <v>0</v>
      </c>
      <c r="O105" s="495"/>
      <c r="P105" s="414"/>
      <c r="Q105" s="495"/>
      <c r="R105" s="414"/>
      <c r="S105" s="414"/>
      <c r="T105" s="489"/>
      <c r="U105" s="492"/>
      <c r="V105" s="452"/>
      <c r="W105" s="446"/>
      <c r="X105" s="446"/>
      <c r="Y105" s="479"/>
      <c r="Z105" s="479"/>
      <c r="AA105" s="480"/>
    </row>
    <row r="106" spans="1:27" s="133" customFormat="1" ht="42.75" hidden="1" customHeight="1">
      <c r="A106" s="137">
        <v>1</v>
      </c>
      <c r="B106" s="471"/>
      <c r="C106" s="481"/>
      <c r="D106" s="474"/>
      <c r="E106" s="484"/>
      <c r="F106" s="382">
        <f>IF($G106="Rara vez",1,IF($G106="Improbable",2,IF($G106="Posible",3,IF($G106="Probable",4, IF($G106="Casi seguro",5,)))))</f>
        <v>5</v>
      </c>
      <c r="G106" s="382" t="s">
        <v>317</v>
      </c>
      <c r="H106" s="382">
        <f>IF($I106="Insignificante",1,IF($I106="Menor",2,IF($I106="Moderado",3,IF($I106="Mayor",4,IF($I106="Catastrófico",5,)))))</f>
        <v>2</v>
      </c>
      <c r="I106" s="382" t="s">
        <v>318</v>
      </c>
      <c r="J106" s="382">
        <f>+$F106*$H106</f>
        <v>10</v>
      </c>
      <c r="K106" s="382" t="s">
        <v>226</v>
      </c>
      <c r="L106" s="139" t="s">
        <v>319</v>
      </c>
      <c r="N106" s="140" t="str">
        <f>+'[1]VALORACION CONTROLES'!O340</f>
        <v>Casillas a desplazar</v>
      </c>
      <c r="O106" s="493">
        <f>+'[1]VALORACION CONTROLES'!P348</f>
        <v>0</v>
      </c>
      <c r="P106" s="382" t="s">
        <v>320</v>
      </c>
      <c r="Q106" s="493">
        <f>+'[1]VALORACION CONTROLES'!Q348</f>
        <v>0</v>
      </c>
      <c r="R106" s="382" t="s">
        <v>321</v>
      </c>
      <c r="S106" s="382"/>
      <c r="T106" s="487" t="s">
        <v>242</v>
      </c>
      <c r="U106" s="490"/>
      <c r="V106" s="423"/>
      <c r="W106" s="396"/>
      <c r="X106" s="396" t="s">
        <v>233</v>
      </c>
      <c r="Y106" s="418"/>
      <c r="Z106" s="418"/>
      <c r="AA106" s="427"/>
    </row>
    <row r="107" spans="1:27" s="133" customFormat="1" ht="42.75" hidden="1" customHeight="1">
      <c r="A107" s="137"/>
      <c r="B107" s="472"/>
      <c r="C107" s="482"/>
      <c r="D107" s="475"/>
      <c r="E107" s="485"/>
      <c r="F107" s="383"/>
      <c r="G107" s="383"/>
      <c r="H107" s="383"/>
      <c r="I107" s="383"/>
      <c r="J107" s="383"/>
      <c r="K107" s="383"/>
      <c r="L107" s="139" t="s">
        <v>322</v>
      </c>
      <c r="M107" s="145">
        <f>+'[1]VALORACION CONTROLES'!L627</f>
        <v>0</v>
      </c>
      <c r="N107" s="140">
        <f>+'[1]VALORACION CONTROLES'!O342</f>
        <v>0</v>
      </c>
      <c r="O107" s="494"/>
      <c r="P107" s="383"/>
      <c r="Q107" s="494"/>
      <c r="R107" s="383"/>
      <c r="S107" s="383"/>
      <c r="T107" s="488"/>
      <c r="U107" s="491"/>
      <c r="V107" s="424"/>
      <c r="W107" s="397"/>
      <c r="X107" s="397"/>
      <c r="Y107" s="419"/>
      <c r="Z107" s="419"/>
      <c r="AA107" s="428"/>
    </row>
    <row r="108" spans="1:27" s="133" customFormat="1" ht="42.75" hidden="1" customHeight="1">
      <c r="A108" s="137"/>
      <c r="B108" s="472"/>
      <c r="C108" s="482"/>
      <c r="D108" s="475"/>
      <c r="E108" s="485"/>
      <c r="F108" s="383"/>
      <c r="G108" s="383"/>
      <c r="H108" s="383"/>
      <c r="I108" s="383"/>
      <c r="J108" s="383"/>
      <c r="K108" s="383"/>
      <c r="L108" s="139" t="s">
        <v>323</v>
      </c>
      <c r="N108" s="140">
        <f>+'[1]VALORACION CONTROLES'!O344</f>
        <v>0</v>
      </c>
      <c r="O108" s="494"/>
      <c r="P108" s="383"/>
      <c r="Q108" s="494"/>
      <c r="R108" s="383"/>
      <c r="S108" s="383"/>
      <c r="T108" s="488"/>
      <c r="U108" s="491"/>
      <c r="V108" s="424"/>
      <c r="W108" s="397"/>
      <c r="X108" s="397"/>
      <c r="Y108" s="419"/>
      <c r="Z108" s="419"/>
      <c r="AA108" s="428"/>
    </row>
    <row r="109" spans="1:27" s="133" customFormat="1" ht="42.75" hidden="1" customHeight="1">
      <c r="A109" s="137">
        <f>+A106+1</f>
        <v>2</v>
      </c>
      <c r="B109" s="473"/>
      <c r="C109" s="483"/>
      <c r="D109" s="476"/>
      <c r="E109" s="486"/>
      <c r="F109" s="414"/>
      <c r="G109" s="414"/>
      <c r="H109" s="414"/>
      <c r="I109" s="414"/>
      <c r="J109" s="414"/>
      <c r="K109" s="414"/>
      <c r="L109" s="139" t="s">
        <v>324</v>
      </c>
      <c r="M109" s="140">
        <f>+'[1]VALORACION CONTROLES'!L346</f>
        <v>0</v>
      </c>
      <c r="N109" s="140">
        <f>+'[1]VALORACION CONTROLES'!O346</f>
        <v>0</v>
      </c>
      <c r="O109" s="495"/>
      <c r="P109" s="414"/>
      <c r="Q109" s="495"/>
      <c r="R109" s="414"/>
      <c r="S109" s="414"/>
      <c r="T109" s="489"/>
      <c r="U109" s="492"/>
      <c r="V109" s="452"/>
      <c r="W109" s="446"/>
      <c r="X109" s="446"/>
      <c r="Y109" s="479"/>
      <c r="Z109" s="479"/>
      <c r="AA109" s="480"/>
    </row>
    <row r="110" spans="1:27" s="133" customFormat="1" ht="42.75" hidden="1" customHeight="1">
      <c r="A110" s="137">
        <v>1</v>
      </c>
      <c r="B110" s="471"/>
      <c r="C110" s="481"/>
      <c r="D110" s="474"/>
      <c r="E110" s="484"/>
      <c r="F110" s="382">
        <f>IF($G110="Rara vez",1,IF($G110="Improbable",2,IF($G110="Posible",3,IF($G110="Probable",4, IF($G110="Casi seguro",5,)))))</f>
        <v>5</v>
      </c>
      <c r="G110" s="382" t="s">
        <v>317</v>
      </c>
      <c r="H110" s="382">
        <f>IF($I110="Insignificante",1,IF($I110="Menor",2,IF($I110="Moderado",3,IF($I110="Mayor",4,IF($I110="Catastrófico",5,)))))</f>
        <v>2</v>
      </c>
      <c r="I110" s="382" t="s">
        <v>318</v>
      </c>
      <c r="J110" s="382">
        <f>+$F110*$H110</f>
        <v>10</v>
      </c>
      <c r="K110" s="382" t="s">
        <v>226</v>
      </c>
      <c r="L110" s="139" t="s">
        <v>319</v>
      </c>
      <c r="N110" s="140">
        <f>+'[1]VALORACION CONTROLES'!O344</f>
        <v>0</v>
      </c>
      <c r="O110" s="493">
        <f>+'[1]VALORACION CONTROLES'!P352</f>
        <v>0</v>
      </c>
      <c r="P110" s="382" t="s">
        <v>320</v>
      </c>
      <c r="Q110" s="493">
        <f>+'[1]VALORACION CONTROLES'!Q352</f>
        <v>0</v>
      </c>
      <c r="R110" s="382" t="s">
        <v>321</v>
      </c>
      <c r="S110" s="382"/>
      <c r="T110" s="487" t="s">
        <v>242</v>
      </c>
      <c r="U110" s="490"/>
      <c r="V110" s="423"/>
      <c r="W110" s="396"/>
      <c r="X110" s="396" t="s">
        <v>233</v>
      </c>
      <c r="Y110" s="418"/>
      <c r="Z110" s="418"/>
      <c r="AA110" s="427"/>
    </row>
    <row r="111" spans="1:27" s="133" customFormat="1" ht="42.75" hidden="1" customHeight="1">
      <c r="A111" s="137"/>
      <c r="B111" s="472"/>
      <c r="C111" s="482"/>
      <c r="D111" s="475"/>
      <c r="E111" s="485"/>
      <c r="F111" s="383"/>
      <c r="G111" s="383"/>
      <c r="H111" s="383"/>
      <c r="I111" s="383"/>
      <c r="J111" s="383"/>
      <c r="K111" s="383"/>
      <c r="L111" s="139" t="s">
        <v>322</v>
      </c>
      <c r="M111" s="145">
        <f>+'[1]VALORACION CONTROLES'!L631</f>
        <v>0</v>
      </c>
      <c r="N111" s="140">
        <f>+'[1]VALORACION CONTROLES'!O346</f>
        <v>0</v>
      </c>
      <c r="O111" s="494"/>
      <c r="P111" s="383"/>
      <c r="Q111" s="494"/>
      <c r="R111" s="383"/>
      <c r="S111" s="383"/>
      <c r="T111" s="488"/>
      <c r="U111" s="491"/>
      <c r="V111" s="424"/>
      <c r="W111" s="397"/>
      <c r="X111" s="397"/>
      <c r="Y111" s="419"/>
      <c r="Z111" s="419"/>
      <c r="AA111" s="428"/>
    </row>
    <row r="112" spans="1:27" s="133" customFormat="1" ht="42.75" hidden="1" customHeight="1">
      <c r="A112" s="137"/>
      <c r="B112" s="472"/>
      <c r="C112" s="482"/>
      <c r="D112" s="475"/>
      <c r="E112" s="485"/>
      <c r="F112" s="383"/>
      <c r="G112" s="383"/>
      <c r="H112" s="383"/>
      <c r="I112" s="383"/>
      <c r="J112" s="383"/>
      <c r="K112" s="383"/>
      <c r="L112" s="139" t="s">
        <v>323</v>
      </c>
      <c r="N112" s="140">
        <f>+'[1]VALORACION CONTROLES'!O348</f>
        <v>0</v>
      </c>
      <c r="O112" s="494"/>
      <c r="P112" s="383"/>
      <c r="Q112" s="494"/>
      <c r="R112" s="383"/>
      <c r="S112" s="383"/>
      <c r="T112" s="488"/>
      <c r="U112" s="491"/>
      <c r="V112" s="424"/>
      <c r="W112" s="397"/>
      <c r="X112" s="397"/>
      <c r="Y112" s="419"/>
      <c r="Z112" s="419"/>
      <c r="AA112" s="428"/>
    </row>
    <row r="113" spans="1:27" s="133" customFormat="1" ht="42.75" hidden="1" customHeight="1">
      <c r="A113" s="137">
        <f>+A110+1</f>
        <v>2</v>
      </c>
      <c r="B113" s="473"/>
      <c r="C113" s="483"/>
      <c r="D113" s="476"/>
      <c r="E113" s="486"/>
      <c r="F113" s="414"/>
      <c r="G113" s="414"/>
      <c r="H113" s="414"/>
      <c r="I113" s="414"/>
      <c r="J113" s="414"/>
      <c r="K113" s="414"/>
      <c r="L113" s="139" t="s">
        <v>324</v>
      </c>
      <c r="M113" s="140">
        <f>+'[1]VALORACION CONTROLES'!L350</f>
        <v>0</v>
      </c>
      <c r="N113" s="140">
        <f>+'[1]VALORACION CONTROLES'!O350</f>
        <v>0</v>
      </c>
      <c r="O113" s="495"/>
      <c r="P113" s="414"/>
      <c r="Q113" s="495"/>
      <c r="R113" s="414"/>
      <c r="S113" s="414"/>
      <c r="T113" s="489"/>
      <c r="U113" s="492"/>
      <c r="V113" s="452"/>
      <c r="W113" s="446"/>
      <c r="X113" s="446"/>
      <c r="Y113" s="479"/>
      <c r="Z113" s="479"/>
      <c r="AA113" s="480"/>
    </row>
  </sheetData>
  <protectedRanges>
    <protectedRange sqref="C74:E113" name="Rango1_1_1"/>
    <protectedRange sqref="U70:U113 U55:U57 U16:U21 U29:U31" name="Rango1_2_1"/>
    <protectedRange sqref="L41 L37:L39 L30:L31 L70 L72:L113" name="Rango1_2_1_1"/>
    <protectedRange sqref="W70:W113 W44:W47 W55:W57" name="Rango1_1_1_1"/>
    <protectedRange sqref="X70:X113 X42:X47 X22:X26 X55:X57" name="Rango1_1_1_2"/>
    <protectedRange sqref="L13:L15" name="Rango1_2_1_1_1"/>
    <protectedRange sqref="U13:U15" name="Rango1_2_1_2"/>
    <protectedRange sqref="W13:W15" name="Rango1_1_1_1_1"/>
    <protectedRange sqref="X13:X15" name="Rango1_1_1_2_1"/>
    <protectedRange sqref="L27:L28" name="Rango1_2_1_1_2"/>
    <protectedRange sqref="U27:U28" name="Rango1_2_1_3"/>
    <protectedRange sqref="W27:W28" name="Rango1_1_1_1_2"/>
    <protectedRange sqref="X27:X28" name="Rango1_1_1_2_2"/>
    <protectedRange sqref="W29:W31" name="Rango1_1_1_1_3"/>
    <protectedRange sqref="X29:X31" name="Rango1_1_1_2_3"/>
    <protectedRange sqref="L32:L36" name="Rango1_2_1_1_4"/>
    <protectedRange sqref="U32:U36" name="Rango1_2_1_5"/>
    <protectedRange sqref="W32:W36" name="Rango1_1_1_1_5"/>
    <protectedRange sqref="X32:X36" name="Rango1_1_1_2_5"/>
    <protectedRange sqref="U37:U39" name="Rango1_2_1_6"/>
    <protectedRange sqref="W37:W39" name="Rango1_1_1_1_6"/>
    <protectedRange sqref="X37:X39" name="Rango1_1_1_2_6"/>
    <protectedRange sqref="U40:U41" name="Rango1_2_1_7"/>
    <protectedRange sqref="W40:W41" name="Rango1_1_1_1_7"/>
    <protectedRange sqref="X40:X41" name="Rango1_1_1_2_7"/>
    <protectedRange sqref="L42:L43" name="Rango1_2_1_1_6"/>
    <protectedRange sqref="Y42:Y43 U42:U43" name="Rango1_2_1_9"/>
    <protectedRange sqref="W42:W43" name="Rango1_1_1_1_9"/>
    <protectedRange sqref="L48:L51" name="Rango1_2_1_1_7"/>
    <protectedRange sqref="U48:U51" name="Rango1_2_1_10"/>
    <protectedRange sqref="W48:W51" name="Rango1_1_1_1_10"/>
    <protectedRange sqref="X48:X51" name="Rango1_1_1_2_8"/>
    <protectedRange sqref="L52:L53" name="Rango1_2_1_1_8"/>
    <protectedRange sqref="U52:U54" name="Rango1_2_1_11"/>
    <protectedRange sqref="W52:W54" name="Rango1_1_1_1_11"/>
    <protectedRange sqref="X52:X54" name="Rango1_1_1_2_9"/>
    <protectedRange sqref="L55:L57" name="Rango1_2_1_1_10"/>
    <protectedRange sqref="AB62" name="Rango1_2_1_1_12"/>
    <protectedRange sqref="L61:L62 AB61" name="Rango1_2_1_1_2_1_1"/>
    <protectedRange sqref="U61:U62" name="Rango1_2_1_13"/>
    <protectedRange sqref="W61:W62" name="Rango1_1_1_1_13"/>
    <protectedRange sqref="X61:X62" name="Rango1_1_1_2_11"/>
    <protectedRange sqref="L63:L65" name="Rango1_2_1_1_9"/>
    <protectedRange sqref="W63:W65" name="Rango1_1_1_1_12"/>
    <protectedRange sqref="X63:X65" name="Rango1_1_1_2_10"/>
    <protectedRange sqref="U63:U65" name="Rango1_2_1_2_1"/>
    <protectedRange sqref="L67:L69" name="Rango1_2_1_1_13"/>
    <protectedRange sqref="U66:U69" name="Rango1_2_1_12"/>
    <protectedRange sqref="W66:W69" name="Rango1_1_1_1_14"/>
    <protectedRange sqref="X66:X69" name="Rango1_1_1_2_12"/>
    <protectedRange sqref="L16:L20" name="Rango1_2_1_1_15"/>
    <protectedRange sqref="W16:W18" name="Rango1_1_1_1_16"/>
    <protectedRange sqref="X16:X18" name="Rango1_1_1_2_14"/>
    <protectedRange sqref="L21" name="Rango1_2_1_1_16"/>
    <protectedRange sqref="W19:W21 W25:W26" name="Rango1_1_1_1_17"/>
    <protectedRange sqref="X19:X21" name="Rango1_1_1_2_15"/>
    <protectedRange sqref="L22:L24" name="Rango1_2_1_1_17"/>
    <protectedRange sqref="U22:U24" name="Rango1_2_1_14"/>
    <protectedRange sqref="L25:L26 U25:U26" name="Rango1_2_1_1_18"/>
    <protectedRange sqref="L44:L47" name="Rango1_2_1_1_29"/>
    <protectedRange sqref="C13:E15" name="Rango1_1_1_3"/>
    <protectedRange sqref="C29:E31" name="Rango1_1_1_4_2"/>
    <protectedRange sqref="C32:E34 C35:D36" name="Rango1_1_1_3_1"/>
    <protectedRange sqref="C37:D39" name="Rango1_1_1_3_2"/>
    <protectedRange sqref="C61:E62" name="Rango1_5_1_5"/>
    <protectedRange sqref="C25:E26" name="Rango1_1_1_8_1"/>
    <protectedRange sqref="X58:X60" name="Rango1_1_1_2_4"/>
    <protectedRange sqref="L58:L60" name="Rango1_2_1_1_11_1"/>
    <protectedRange sqref="C58:E60" name="Rango1_1_1_6_2"/>
    <protectedRange sqref="U58:U60" name="Rango1_2_1_15"/>
    <protectedRange sqref="W58:W60" name="Rango1_1_1_1_15"/>
  </protectedRanges>
  <mergeCells count="752">
    <mergeCell ref="B110:B113"/>
    <mergeCell ref="C110:C113"/>
    <mergeCell ref="D110:D113"/>
    <mergeCell ref="E110:E113"/>
    <mergeCell ref="F110:F113"/>
    <mergeCell ref="G110:G113"/>
    <mergeCell ref="W110:W113"/>
    <mergeCell ref="X110:X113"/>
    <mergeCell ref="Y110:Y113"/>
    <mergeCell ref="Q110:Q113"/>
    <mergeCell ref="R110:R113"/>
    <mergeCell ref="S110:S113"/>
    <mergeCell ref="T110:T113"/>
    <mergeCell ref="U110:U113"/>
    <mergeCell ref="V110:V113"/>
    <mergeCell ref="Z106:Z109"/>
    <mergeCell ref="AA106:AA109"/>
    <mergeCell ref="P106:P109"/>
    <mergeCell ref="Q106:Q109"/>
    <mergeCell ref="R106:R109"/>
    <mergeCell ref="S106:S109"/>
    <mergeCell ref="T106:T109"/>
    <mergeCell ref="U106:U109"/>
    <mergeCell ref="H110:H113"/>
    <mergeCell ref="I110:I113"/>
    <mergeCell ref="J110:J113"/>
    <mergeCell ref="K110:K113"/>
    <mergeCell ref="O110:O113"/>
    <mergeCell ref="P110:P113"/>
    <mergeCell ref="Z110:Z113"/>
    <mergeCell ref="AA110:AA113"/>
    <mergeCell ref="K106:K109"/>
    <mergeCell ref="O106:O109"/>
    <mergeCell ref="W102:W105"/>
    <mergeCell ref="X102:X105"/>
    <mergeCell ref="Y102:Y105"/>
    <mergeCell ref="G102:G105"/>
    <mergeCell ref="V106:V109"/>
    <mergeCell ref="W106:W109"/>
    <mergeCell ref="X106:X109"/>
    <mergeCell ref="Y106:Y109"/>
    <mergeCell ref="B106:B109"/>
    <mergeCell ref="C106:C109"/>
    <mergeCell ref="D106:D109"/>
    <mergeCell ref="E106:E109"/>
    <mergeCell ref="F106:F109"/>
    <mergeCell ref="Q102:Q105"/>
    <mergeCell ref="R102:R105"/>
    <mergeCell ref="S102:S105"/>
    <mergeCell ref="T102:T105"/>
    <mergeCell ref="H102:H105"/>
    <mergeCell ref="I102:I105"/>
    <mergeCell ref="J102:J105"/>
    <mergeCell ref="K102:K105"/>
    <mergeCell ref="O102:O105"/>
    <mergeCell ref="P102:P105"/>
    <mergeCell ref="B102:B105"/>
    <mergeCell ref="C102:C105"/>
    <mergeCell ref="D102:D105"/>
    <mergeCell ref="E102:E105"/>
    <mergeCell ref="F102:F105"/>
    <mergeCell ref="G106:G109"/>
    <mergeCell ref="H106:H109"/>
    <mergeCell ref="I106:I109"/>
    <mergeCell ref="J106:J109"/>
    <mergeCell ref="Z98:Z101"/>
    <mergeCell ref="AA98:AA101"/>
    <mergeCell ref="P98:P101"/>
    <mergeCell ref="Q98:Q101"/>
    <mergeCell ref="R98:R101"/>
    <mergeCell ref="S98:S101"/>
    <mergeCell ref="T98:T101"/>
    <mergeCell ref="U98:U101"/>
    <mergeCell ref="Z102:Z105"/>
    <mergeCell ref="AA102:AA105"/>
    <mergeCell ref="U102:U105"/>
    <mergeCell ref="V102:V105"/>
    <mergeCell ref="K98:K101"/>
    <mergeCell ref="O98:O101"/>
    <mergeCell ref="W94:W97"/>
    <mergeCell ref="X94:X97"/>
    <mergeCell ref="Y94:Y97"/>
    <mergeCell ref="G94:G97"/>
    <mergeCell ref="V98:V101"/>
    <mergeCell ref="W98:W101"/>
    <mergeCell ref="X98:X101"/>
    <mergeCell ref="Y98:Y101"/>
    <mergeCell ref="B98:B101"/>
    <mergeCell ref="C98:C101"/>
    <mergeCell ref="D98:D101"/>
    <mergeCell ref="E98:E101"/>
    <mergeCell ref="F98:F101"/>
    <mergeCell ref="Q94:Q97"/>
    <mergeCell ref="R94:R97"/>
    <mergeCell ref="S94:S97"/>
    <mergeCell ref="T94:T97"/>
    <mergeCell ref="H94:H97"/>
    <mergeCell ref="I94:I97"/>
    <mergeCell ref="J94:J97"/>
    <mergeCell ref="K94:K97"/>
    <mergeCell ref="O94:O97"/>
    <mergeCell ref="P94:P97"/>
    <mergeCell ref="B94:B97"/>
    <mergeCell ref="C94:C97"/>
    <mergeCell ref="D94:D97"/>
    <mergeCell ref="E94:E97"/>
    <mergeCell ref="F94:F97"/>
    <mergeCell ref="G98:G101"/>
    <mergeCell ref="H98:H101"/>
    <mergeCell ref="I98:I101"/>
    <mergeCell ref="J98:J101"/>
    <mergeCell ref="Z90:Z93"/>
    <mergeCell ref="AA90:AA93"/>
    <mergeCell ref="P90:P93"/>
    <mergeCell ref="Q90:Q93"/>
    <mergeCell ref="R90:R93"/>
    <mergeCell ref="S90:S93"/>
    <mergeCell ref="T90:T93"/>
    <mergeCell ref="U90:U93"/>
    <mergeCell ref="Z94:Z97"/>
    <mergeCell ref="AA94:AA97"/>
    <mergeCell ref="U94:U97"/>
    <mergeCell ref="V94:V97"/>
    <mergeCell ref="G90:G93"/>
    <mergeCell ref="H90:H93"/>
    <mergeCell ref="I90:I93"/>
    <mergeCell ref="J90:J93"/>
    <mergeCell ref="K90:K93"/>
    <mergeCell ref="O90:O93"/>
    <mergeCell ref="W86:W89"/>
    <mergeCell ref="X86:X89"/>
    <mergeCell ref="Y86:Y89"/>
    <mergeCell ref="G86:G89"/>
    <mergeCell ref="V90:V93"/>
    <mergeCell ref="W90:W93"/>
    <mergeCell ref="X90:X93"/>
    <mergeCell ref="Y90:Y93"/>
    <mergeCell ref="Z86:Z89"/>
    <mergeCell ref="AA86:AA89"/>
    <mergeCell ref="B90:B93"/>
    <mergeCell ref="C90:C93"/>
    <mergeCell ref="D90:D93"/>
    <mergeCell ref="E90:E93"/>
    <mergeCell ref="F90:F93"/>
    <mergeCell ref="Q86:Q89"/>
    <mergeCell ref="R86:R89"/>
    <mergeCell ref="S86:S89"/>
    <mergeCell ref="T86:T89"/>
    <mergeCell ref="U86:U89"/>
    <mergeCell ref="V86:V89"/>
    <mergeCell ref="H86:H89"/>
    <mergeCell ref="I86:I89"/>
    <mergeCell ref="J86:J89"/>
    <mergeCell ref="K86:K89"/>
    <mergeCell ref="O86:O89"/>
    <mergeCell ref="P86:P89"/>
    <mergeCell ref="B86:B89"/>
    <mergeCell ref="C86:C89"/>
    <mergeCell ref="D86:D89"/>
    <mergeCell ref="E86:E89"/>
    <mergeCell ref="F86:F89"/>
    <mergeCell ref="W78:W81"/>
    <mergeCell ref="X78:X81"/>
    <mergeCell ref="Y78:Y81"/>
    <mergeCell ref="V82:V85"/>
    <mergeCell ref="W82:W85"/>
    <mergeCell ref="X82:X85"/>
    <mergeCell ref="Y82:Y85"/>
    <mergeCell ref="Z82:Z85"/>
    <mergeCell ref="AA82:AA85"/>
    <mergeCell ref="U78:U81"/>
    <mergeCell ref="V78:V81"/>
    <mergeCell ref="H78:H81"/>
    <mergeCell ref="I78:I81"/>
    <mergeCell ref="J78:J81"/>
    <mergeCell ref="K78:K81"/>
    <mergeCell ref="O78:O81"/>
    <mergeCell ref="P78:P81"/>
    <mergeCell ref="G82:G85"/>
    <mergeCell ref="H82:H85"/>
    <mergeCell ref="I82:I85"/>
    <mergeCell ref="J82:J85"/>
    <mergeCell ref="K82:K85"/>
    <mergeCell ref="O82:O85"/>
    <mergeCell ref="P82:P85"/>
    <mergeCell ref="Q82:Q85"/>
    <mergeCell ref="R82:R85"/>
    <mergeCell ref="S82:S85"/>
    <mergeCell ref="T82:T85"/>
    <mergeCell ref="U82:U85"/>
    <mergeCell ref="B82:B85"/>
    <mergeCell ref="C82:C85"/>
    <mergeCell ref="D82:D85"/>
    <mergeCell ref="E82:E85"/>
    <mergeCell ref="F82:F85"/>
    <mergeCell ref="Q78:Q81"/>
    <mergeCell ref="R78:R81"/>
    <mergeCell ref="S78:S81"/>
    <mergeCell ref="T78:T81"/>
    <mergeCell ref="X74:X77"/>
    <mergeCell ref="Y74:Y77"/>
    <mergeCell ref="Z74:Z77"/>
    <mergeCell ref="AA74:AA77"/>
    <mergeCell ref="B78:B81"/>
    <mergeCell ref="C78:C81"/>
    <mergeCell ref="D78:D81"/>
    <mergeCell ref="E78:E81"/>
    <mergeCell ref="F78:F81"/>
    <mergeCell ref="G78:G81"/>
    <mergeCell ref="R74:R77"/>
    <mergeCell ref="S74:S77"/>
    <mergeCell ref="T74:T77"/>
    <mergeCell ref="U74:U77"/>
    <mergeCell ref="V74:V77"/>
    <mergeCell ref="W74:W77"/>
    <mergeCell ref="I74:I77"/>
    <mergeCell ref="J74:J77"/>
    <mergeCell ref="K74:K77"/>
    <mergeCell ref="O74:O77"/>
    <mergeCell ref="P74:P77"/>
    <mergeCell ref="Q74:Q77"/>
    <mergeCell ref="Z78:Z81"/>
    <mergeCell ref="AA78:AA81"/>
    <mergeCell ref="U70:U73"/>
    <mergeCell ref="V70:V73"/>
    <mergeCell ref="W70:W73"/>
    <mergeCell ref="X70:X73"/>
    <mergeCell ref="J70:J73"/>
    <mergeCell ref="K70:K73"/>
    <mergeCell ref="O70:O73"/>
    <mergeCell ref="P70:P73"/>
    <mergeCell ref="Q70:Q73"/>
    <mergeCell ref="R70:R73"/>
    <mergeCell ref="B74:B77"/>
    <mergeCell ref="C74:C77"/>
    <mergeCell ref="D74:D77"/>
    <mergeCell ref="E74:E77"/>
    <mergeCell ref="F74:F77"/>
    <mergeCell ref="G74:G77"/>
    <mergeCell ref="H74:H77"/>
    <mergeCell ref="S70:S73"/>
    <mergeCell ref="T70:T73"/>
    <mergeCell ref="AA66:AA69"/>
    <mergeCell ref="D70:D73"/>
    <mergeCell ref="E70:E73"/>
    <mergeCell ref="F70:F73"/>
    <mergeCell ref="G70:G73"/>
    <mergeCell ref="H70:H73"/>
    <mergeCell ref="I70:I73"/>
    <mergeCell ref="R66:R69"/>
    <mergeCell ref="S66:S69"/>
    <mergeCell ref="T66:T69"/>
    <mergeCell ref="U66:U69"/>
    <mergeCell ref="V66:V69"/>
    <mergeCell ref="W66:W69"/>
    <mergeCell ref="J66:J69"/>
    <mergeCell ref="K66:K69"/>
    <mergeCell ref="N66:N69"/>
    <mergeCell ref="O66:O69"/>
    <mergeCell ref="P66:P69"/>
    <mergeCell ref="Q66:Q69"/>
    <mergeCell ref="D66:D69"/>
    <mergeCell ref="E66:E69"/>
    <mergeCell ref="Y70:Y73"/>
    <mergeCell ref="Z70:Z73"/>
    <mergeCell ref="AA70:AA73"/>
    <mergeCell ref="F66:F69"/>
    <mergeCell ref="G66:G69"/>
    <mergeCell ref="H66:H69"/>
    <mergeCell ref="I66:I69"/>
    <mergeCell ref="V63:V65"/>
    <mergeCell ref="W63:W65"/>
    <mergeCell ref="X63:X65"/>
    <mergeCell ref="Y63:Y65"/>
    <mergeCell ref="Z63:Z65"/>
    <mergeCell ref="X66:X69"/>
    <mergeCell ref="Y66:Y69"/>
    <mergeCell ref="Z66:Z69"/>
    <mergeCell ref="S63:S65"/>
    <mergeCell ref="T63:T65"/>
    <mergeCell ref="U63:U65"/>
    <mergeCell ref="H63:H65"/>
    <mergeCell ref="I63:I65"/>
    <mergeCell ref="J63:J65"/>
    <mergeCell ref="K63:K65"/>
    <mergeCell ref="N63:N65"/>
    <mergeCell ref="O63:O65"/>
    <mergeCell ref="L64:L65"/>
    <mergeCell ref="M64:M65"/>
    <mergeCell ref="Y61:Y62"/>
    <mergeCell ref="Z61:Z62"/>
    <mergeCell ref="AA61:AA62"/>
    <mergeCell ref="B63:B73"/>
    <mergeCell ref="D63:D65"/>
    <mergeCell ref="E63:E65"/>
    <mergeCell ref="F63:F65"/>
    <mergeCell ref="G63:G65"/>
    <mergeCell ref="Q61:Q62"/>
    <mergeCell ref="R61:R62"/>
    <mergeCell ref="S61:S62"/>
    <mergeCell ref="T61:T62"/>
    <mergeCell ref="U61:U62"/>
    <mergeCell ref="V61:V62"/>
    <mergeCell ref="I61:I62"/>
    <mergeCell ref="J61:J62"/>
    <mergeCell ref="K61:K62"/>
    <mergeCell ref="N61:N62"/>
    <mergeCell ref="O61:O62"/>
    <mergeCell ref="P61:P62"/>
    <mergeCell ref="AA63:AA65"/>
    <mergeCell ref="P63:P65"/>
    <mergeCell ref="Q63:Q65"/>
    <mergeCell ref="R63:R65"/>
    <mergeCell ref="Y58:Y60"/>
    <mergeCell ref="Z58:Z60"/>
    <mergeCell ref="AA58:AA60"/>
    <mergeCell ref="C59:C60"/>
    <mergeCell ref="B61:B62"/>
    <mergeCell ref="D61:D62"/>
    <mergeCell ref="E61:E62"/>
    <mergeCell ref="F61:F62"/>
    <mergeCell ref="G61:G62"/>
    <mergeCell ref="H61:H62"/>
    <mergeCell ref="S58:S60"/>
    <mergeCell ref="T58:T60"/>
    <mergeCell ref="U58:U60"/>
    <mergeCell ref="V58:V60"/>
    <mergeCell ref="W58:W60"/>
    <mergeCell ref="X58:X60"/>
    <mergeCell ref="J58:J60"/>
    <mergeCell ref="K58:K60"/>
    <mergeCell ref="O58:O60"/>
    <mergeCell ref="P58:P60"/>
    <mergeCell ref="Q58:Q60"/>
    <mergeCell ref="R58:R60"/>
    <mergeCell ref="W61:W62"/>
    <mergeCell ref="X61:X62"/>
    <mergeCell ref="X55:X57"/>
    <mergeCell ref="Y55:Y57"/>
    <mergeCell ref="Z55:Z57"/>
    <mergeCell ref="AA55:AA57"/>
    <mergeCell ref="D58:D60"/>
    <mergeCell ref="E58:E60"/>
    <mergeCell ref="F58:F60"/>
    <mergeCell ref="G58:G60"/>
    <mergeCell ref="H58:H60"/>
    <mergeCell ref="I58:I60"/>
    <mergeCell ref="R55:R57"/>
    <mergeCell ref="S55:S57"/>
    <mergeCell ref="T55:T57"/>
    <mergeCell ref="U55:U57"/>
    <mergeCell ref="V55:V57"/>
    <mergeCell ref="W55:W57"/>
    <mergeCell ref="J55:J57"/>
    <mergeCell ref="K55:K57"/>
    <mergeCell ref="N55:N57"/>
    <mergeCell ref="O55:O57"/>
    <mergeCell ref="P55:P57"/>
    <mergeCell ref="Q55:Q57"/>
    <mergeCell ref="D55:D57"/>
    <mergeCell ref="E55:E57"/>
    <mergeCell ref="W52:W54"/>
    <mergeCell ref="X52:X54"/>
    <mergeCell ref="Y52:Y54"/>
    <mergeCell ref="Z52:Z54"/>
    <mergeCell ref="AA52:AA54"/>
    <mergeCell ref="L53:L54"/>
    <mergeCell ref="M53:M54"/>
    <mergeCell ref="Q52:Q54"/>
    <mergeCell ref="R52:R54"/>
    <mergeCell ref="S52:S54"/>
    <mergeCell ref="T52:T54"/>
    <mergeCell ref="U52:U54"/>
    <mergeCell ref="V52:V54"/>
    <mergeCell ref="N52:N54"/>
    <mergeCell ref="O52:O54"/>
    <mergeCell ref="P52:P54"/>
    <mergeCell ref="U48:U51"/>
    <mergeCell ref="V48:V51"/>
    <mergeCell ref="W48:W51"/>
    <mergeCell ref="J48:J51"/>
    <mergeCell ref="K48:K51"/>
    <mergeCell ref="N48:N50"/>
    <mergeCell ref="O48:O51"/>
    <mergeCell ref="P48:P51"/>
    <mergeCell ref="Q48:Q51"/>
    <mergeCell ref="B52:B60"/>
    <mergeCell ref="D52:D54"/>
    <mergeCell ref="E52:E54"/>
    <mergeCell ref="F52:F54"/>
    <mergeCell ref="G52:G54"/>
    <mergeCell ref="H52:H54"/>
    <mergeCell ref="R48:R51"/>
    <mergeCell ref="S48:S51"/>
    <mergeCell ref="T48:T51"/>
    <mergeCell ref="D48:D51"/>
    <mergeCell ref="E48:E51"/>
    <mergeCell ref="F55:F57"/>
    <mergeCell ref="G55:G57"/>
    <mergeCell ref="H55:H57"/>
    <mergeCell ref="I55:I57"/>
    <mergeCell ref="I52:I54"/>
    <mergeCell ref="J52:J54"/>
    <mergeCell ref="K52:K54"/>
    <mergeCell ref="H48:H51"/>
    <mergeCell ref="I48:I51"/>
    <mergeCell ref="X44:X47"/>
    <mergeCell ref="Y44:Y47"/>
    <mergeCell ref="Z44:Z47"/>
    <mergeCell ref="AA44:AA47"/>
    <mergeCell ref="L46:L47"/>
    <mergeCell ref="M46:M47"/>
    <mergeCell ref="R44:R47"/>
    <mergeCell ref="S44:S47"/>
    <mergeCell ref="T44:T47"/>
    <mergeCell ref="U44:U47"/>
    <mergeCell ref="V44:V47"/>
    <mergeCell ref="W44:W47"/>
    <mergeCell ref="J44:J47"/>
    <mergeCell ref="K44:K47"/>
    <mergeCell ref="N44:N47"/>
    <mergeCell ref="O44:O47"/>
    <mergeCell ref="P44:P47"/>
    <mergeCell ref="Q44:Q47"/>
    <mergeCell ref="X48:X51"/>
    <mergeCell ref="Y48:Y51"/>
    <mergeCell ref="Z48:Z51"/>
    <mergeCell ref="AA48:AA51"/>
    <mergeCell ref="Y42:Y43"/>
    <mergeCell ref="Z42:Z43"/>
    <mergeCell ref="AA42:AA43"/>
    <mergeCell ref="B44:B51"/>
    <mergeCell ref="D44:D47"/>
    <mergeCell ref="E44:E47"/>
    <mergeCell ref="F44:F47"/>
    <mergeCell ref="G44:G47"/>
    <mergeCell ref="H44:H47"/>
    <mergeCell ref="I44:I47"/>
    <mergeCell ref="S42:S43"/>
    <mergeCell ref="T42:T43"/>
    <mergeCell ref="U42:U43"/>
    <mergeCell ref="V42:V43"/>
    <mergeCell ref="W42:W43"/>
    <mergeCell ref="X42:X43"/>
    <mergeCell ref="M42:M43"/>
    <mergeCell ref="N42:N43"/>
    <mergeCell ref="O42:O43"/>
    <mergeCell ref="P42:P43"/>
    <mergeCell ref="Q42:Q43"/>
    <mergeCell ref="R42:R43"/>
    <mergeCell ref="F48:F51"/>
    <mergeCell ref="G48:G51"/>
    <mergeCell ref="AA40:AA41"/>
    <mergeCell ref="D42:D43"/>
    <mergeCell ref="E42:E43"/>
    <mergeCell ref="F42:F43"/>
    <mergeCell ref="G42:G43"/>
    <mergeCell ref="H42:H43"/>
    <mergeCell ref="I42:I43"/>
    <mergeCell ref="J42:J43"/>
    <mergeCell ref="K42:K43"/>
    <mergeCell ref="L42:L43"/>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B40:B43"/>
    <mergeCell ref="D40:D41"/>
    <mergeCell ref="E40:E41"/>
    <mergeCell ref="F40:F41"/>
    <mergeCell ref="G40:G41"/>
    <mergeCell ref="H40:H41"/>
    <mergeCell ref="I35:I36"/>
    <mergeCell ref="J35:J36"/>
    <mergeCell ref="V37:V39"/>
    <mergeCell ref="W37:W39"/>
    <mergeCell ref="X37:X39"/>
    <mergeCell ref="Y37:Y39"/>
    <mergeCell ref="Z37:Z39"/>
    <mergeCell ref="AA37:AA39"/>
    <mergeCell ref="P37:P39"/>
    <mergeCell ref="Q37:Q39"/>
    <mergeCell ref="R37:R39"/>
    <mergeCell ref="S37:S39"/>
    <mergeCell ref="T37:T39"/>
    <mergeCell ref="U37:U39"/>
    <mergeCell ref="D37:D39"/>
    <mergeCell ref="E37:E39"/>
    <mergeCell ref="F37:F39"/>
    <mergeCell ref="G37:G39"/>
    <mergeCell ref="H37:H39"/>
    <mergeCell ref="I37:I39"/>
    <mergeCell ref="J37:J39"/>
    <mergeCell ref="K37:K39"/>
    <mergeCell ref="O37:O39"/>
    <mergeCell ref="K35:K36"/>
    <mergeCell ref="L35:L36"/>
    <mergeCell ref="M35:M36"/>
    <mergeCell ref="N35:N36"/>
    <mergeCell ref="W32:W34"/>
    <mergeCell ref="X32:X34"/>
    <mergeCell ref="Y32:Y34"/>
    <mergeCell ref="Z32:Z34"/>
    <mergeCell ref="AA32:AA34"/>
    <mergeCell ref="U32:U34"/>
    <mergeCell ref="V32:V34"/>
    <mergeCell ref="AA35:AA36"/>
    <mergeCell ref="U35:U36"/>
    <mergeCell ref="V35:V36"/>
    <mergeCell ref="W35:W36"/>
    <mergeCell ref="X35:X36"/>
    <mergeCell ref="Y35:Y36"/>
    <mergeCell ref="Z35:Z36"/>
    <mergeCell ref="O35:O36"/>
    <mergeCell ref="P35:P36"/>
    <mergeCell ref="Q35:Q36"/>
    <mergeCell ref="R35:R36"/>
    <mergeCell ref="S35:S36"/>
    <mergeCell ref="T35:T36"/>
    <mergeCell ref="V29:V31"/>
    <mergeCell ref="W29:W31"/>
    <mergeCell ref="X29:X31"/>
    <mergeCell ref="H29:H31"/>
    <mergeCell ref="I29:I31"/>
    <mergeCell ref="J29:J31"/>
    <mergeCell ref="K29:K31"/>
    <mergeCell ref="N29:N31"/>
    <mergeCell ref="O29:O31"/>
    <mergeCell ref="L30:L31"/>
    <mergeCell ref="M30:M31"/>
    <mergeCell ref="S29:S31"/>
    <mergeCell ref="T29:T31"/>
    <mergeCell ref="U29:U31"/>
    <mergeCell ref="B32:B39"/>
    <mergeCell ref="D32:D34"/>
    <mergeCell ref="E32:E34"/>
    <mergeCell ref="F32:F34"/>
    <mergeCell ref="G32:G34"/>
    <mergeCell ref="H32:H34"/>
    <mergeCell ref="D35:D36"/>
    <mergeCell ref="E35:E36"/>
    <mergeCell ref="F35:F36"/>
    <mergeCell ref="G35:G36"/>
    <mergeCell ref="H35:H36"/>
    <mergeCell ref="Q32:Q34"/>
    <mergeCell ref="R32:R34"/>
    <mergeCell ref="S32:S34"/>
    <mergeCell ref="T32:T34"/>
    <mergeCell ref="I32:I34"/>
    <mergeCell ref="J32:J34"/>
    <mergeCell ref="K32:K34"/>
    <mergeCell ref="N32:N34"/>
    <mergeCell ref="O32:O34"/>
    <mergeCell ref="P32:P34"/>
    <mergeCell ref="AA27:AA28"/>
    <mergeCell ref="B29:B31"/>
    <mergeCell ref="D29:D31"/>
    <mergeCell ref="E29:E31"/>
    <mergeCell ref="F29:F31"/>
    <mergeCell ref="G29:G31"/>
    <mergeCell ref="Q27:Q28"/>
    <mergeCell ref="R27:R28"/>
    <mergeCell ref="S27:S28"/>
    <mergeCell ref="T27:T28"/>
    <mergeCell ref="U27:U28"/>
    <mergeCell ref="V27:V28"/>
    <mergeCell ref="H27:H28"/>
    <mergeCell ref="I27:I28"/>
    <mergeCell ref="J27:J28"/>
    <mergeCell ref="K27:K28"/>
    <mergeCell ref="O27:O28"/>
    <mergeCell ref="P27:P28"/>
    <mergeCell ref="Y29:Y31"/>
    <mergeCell ref="Z29:Z31"/>
    <mergeCell ref="AA29:AA31"/>
    <mergeCell ref="P29:P31"/>
    <mergeCell ref="Q29:Q31"/>
    <mergeCell ref="R29:R31"/>
    <mergeCell ref="Y25:Y26"/>
    <mergeCell ref="Z25:Z26"/>
    <mergeCell ref="AA25:AA26"/>
    <mergeCell ref="B27:B28"/>
    <mergeCell ref="D27:D28"/>
    <mergeCell ref="E27:E28"/>
    <mergeCell ref="F27:F28"/>
    <mergeCell ref="G27:G28"/>
    <mergeCell ref="Q25:Q26"/>
    <mergeCell ref="R25:R26"/>
    <mergeCell ref="S25:S26"/>
    <mergeCell ref="T25:T26"/>
    <mergeCell ref="U25:U26"/>
    <mergeCell ref="V25:V26"/>
    <mergeCell ref="K25:K26"/>
    <mergeCell ref="L25:L26"/>
    <mergeCell ref="M25:M26"/>
    <mergeCell ref="N25:N26"/>
    <mergeCell ref="O25:O26"/>
    <mergeCell ref="P25:P26"/>
    <mergeCell ref="W27:W28"/>
    <mergeCell ref="X27:X28"/>
    <mergeCell ref="Y27:Y28"/>
    <mergeCell ref="Z27:Z28"/>
    <mergeCell ref="AA22:AA24"/>
    <mergeCell ref="D25:D26"/>
    <mergeCell ref="E25:E26"/>
    <mergeCell ref="F25:F26"/>
    <mergeCell ref="G25:G26"/>
    <mergeCell ref="H25:H26"/>
    <mergeCell ref="I25:I26"/>
    <mergeCell ref="J25:J26"/>
    <mergeCell ref="S22:S24"/>
    <mergeCell ref="T22:T24"/>
    <mergeCell ref="U22:U24"/>
    <mergeCell ref="V22:V24"/>
    <mergeCell ref="W22:W24"/>
    <mergeCell ref="X22:X24"/>
    <mergeCell ref="J22:J24"/>
    <mergeCell ref="K22:K24"/>
    <mergeCell ref="O22:O24"/>
    <mergeCell ref="P22:P24"/>
    <mergeCell ref="Q22:Q24"/>
    <mergeCell ref="R22:R24"/>
    <mergeCell ref="D22:D24"/>
    <mergeCell ref="E22:E24"/>
    <mergeCell ref="W25:W26"/>
    <mergeCell ref="X25:X26"/>
    <mergeCell ref="F22:F24"/>
    <mergeCell ref="G22:G24"/>
    <mergeCell ref="H22:H24"/>
    <mergeCell ref="I22:I24"/>
    <mergeCell ref="V19:V21"/>
    <mergeCell ref="W19:W21"/>
    <mergeCell ref="X19:X21"/>
    <mergeCell ref="Y19:Y21"/>
    <mergeCell ref="Z19:Z21"/>
    <mergeCell ref="Y22:Y24"/>
    <mergeCell ref="Z22:Z24"/>
    <mergeCell ref="AA19:AA21"/>
    <mergeCell ref="P19:P21"/>
    <mergeCell ref="Q19:Q21"/>
    <mergeCell ref="R19:R21"/>
    <mergeCell ref="S19:S21"/>
    <mergeCell ref="T19:T21"/>
    <mergeCell ref="U19:U21"/>
    <mergeCell ref="J19:J21"/>
    <mergeCell ref="K19:K21"/>
    <mergeCell ref="L19:L20"/>
    <mergeCell ref="M19:M20"/>
    <mergeCell ref="N19:N21"/>
    <mergeCell ref="O19:O21"/>
    <mergeCell ref="V16:V18"/>
    <mergeCell ref="W16:W18"/>
    <mergeCell ref="X16:X18"/>
    <mergeCell ref="H16:H18"/>
    <mergeCell ref="I16:I18"/>
    <mergeCell ref="J16:J18"/>
    <mergeCell ref="K16:K18"/>
    <mergeCell ref="N16:N18"/>
    <mergeCell ref="O16:O18"/>
    <mergeCell ref="Q16:Q18"/>
    <mergeCell ref="R16:R18"/>
    <mergeCell ref="S16:S18"/>
    <mergeCell ref="T16:T18"/>
    <mergeCell ref="U16:U18"/>
    <mergeCell ref="D19:D21"/>
    <mergeCell ref="E19:E21"/>
    <mergeCell ref="F19:F21"/>
    <mergeCell ref="G19:G21"/>
    <mergeCell ref="H19:H21"/>
    <mergeCell ref="I19:I21"/>
    <mergeCell ref="AA13:AA15"/>
    <mergeCell ref="B16:B26"/>
    <mergeCell ref="D16:D18"/>
    <mergeCell ref="E16:E18"/>
    <mergeCell ref="F16:F18"/>
    <mergeCell ref="G16:G18"/>
    <mergeCell ref="Q13:Q15"/>
    <mergeCell ref="R13:R15"/>
    <mergeCell ref="S13:S15"/>
    <mergeCell ref="T13:T15"/>
    <mergeCell ref="U13:U15"/>
    <mergeCell ref="V13:V15"/>
    <mergeCell ref="I13:I15"/>
    <mergeCell ref="J13:J15"/>
    <mergeCell ref="K13:K15"/>
    <mergeCell ref="N13:N15"/>
    <mergeCell ref="O13:O15"/>
    <mergeCell ref="P13:P15"/>
    <mergeCell ref="B13:B15"/>
    <mergeCell ref="D13:D15"/>
    <mergeCell ref="Y16:Y18"/>
    <mergeCell ref="Z16:Z18"/>
    <mergeCell ref="AA16:AA18"/>
    <mergeCell ref="P16:P18"/>
    <mergeCell ref="E13:E15"/>
    <mergeCell ref="F13:F15"/>
    <mergeCell ref="G13:G15"/>
    <mergeCell ref="H13:H15"/>
    <mergeCell ref="Z9:Z12"/>
    <mergeCell ref="AA9:AA12"/>
    <mergeCell ref="F10:K11"/>
    <mergeCell ref="L10:N11"/>
    <mergeCell ref="O11:P11"/>
    <mergeCell ref="Q11:R11"/>
    <mergeCell ref="S11:T12"/>
    <mergeCell ref="F12:G12"/>
    <mergeCell ref="H12:I12"/>
    <mergeCell ref="J12:K12"/>
    <mergeCell ref="O9:T10"/>
    <mergeCell ref="U9:U12"/>
    <mergeCell ref="V9:V12"/>
    <mergeCell ref="W9:W12"/>
    <mergeCell ref="X9:X12"/>
    <mergeCell ref="Y9:Y12"/>
    <mergeCell ref="W13:W15"/>
    <mergeCell ref="X13:X15"/>
    <mergeCell ref="Y13:Y15"/>
    <mergeCell ref="Z13:Z15"/>
    <mergeCell ref="B1:C3"/>
    <mergeCell ref="D1:X4"/>
    <mergeCell ref="Y1:AA1"/>
    <mergeCell ref="Y2:AA2"/>
    <mergeCell ref="Z3:AA3"/>
    <mergeCell ref="B4:C4"/>
    <mergeCell ref="Z4:AA4"/>
    <mergeCell ref="B9:B12"/>
    <mergeCell ref="C9:C12"/>
    <mergeCell ref="D9:D12"/>
    <mergeCell ref="E9:E12"/>
    <mergeCell ref="F9:K9"/>
    <mergeCell ref="L9:N9"/>
    <mergeCell ref="B6:AA6"/>
    <mergeCell ref="B7:E8"/>
    <mergeCell ref="F7:AA7"/>
    <mergeCell ref="F8:N8"/>
    <mergeCell ref="O8:T8"/>
    <mergeCell ref="U8:X8"/>
    <mergeCell ref="Y8:AA8"/>
  </mergeCells>
  <conditionalFormatting sqref="T78 K78">
    <cfRule type="containsText" dxfId="249" priority="237" operator="containsText" text="ALTA">
      <formula>NOT(ISERROR(SEARCH("ALTA",K78)))</formula>
    </cfRule>
    <cfRule type="containsText" dxfId="248" priority="238" operator="containsText" text="Zona de riesgo Moderada">
      <formula>NOT(ISERROR(SEARCH("Zona de riesgo Moderada",K78)))</formula>
    </cfRule>
    <cfRule type="containsText" dxfId="247" priority="239" operator="containsText" text="Zona de riesgo Baja">
      <formula>NOT(ISERROR(SEARCH("Zona de riesgo Baja",K78)))</formula>
    </cfRule>
    <cfRule type="containsText" dxfId="246" priority="240" operator="containsText" text="Zona de riesgo Extrema">
      <formula>NOT(ISERROR(SEARCH("Zona de riesgo Extrema",K78)))</formula>
    </cfRule>
    <cfRule type="containsText" dxfId="245" priority="241" operator="containsText" text="Zona de Riesgo Extremo">
      <formula>NOT(ISERROR(SEARCH("Zona de Riesgo Extremo",K78)))</formula>
    </cfRule>
  </conditionalFormatting>
  <conditionalFormatting sqref="T78 K78">
    <cfRule type="containsText" dxfId="244" priority="233" operator="containsText" text="ALTA">
      <formula>NOT(ISERROR(SEARCH("ALTA",K78)))</formula>
    </cfRule>
    <cfRule type="containsText" dxfId="243" priority="234" operator="containsText" text="MODERADA">
      <formula>NOT(ISERROR(SEARCH("MODERADA",K78)))</formula>
    </cfRule>
    <cfRule type="containsText" dxfId="242" priority="235" operator="containsText" text="EXTREMA">
      <formula>NOT(ISERROR(SEARCH("EXTREMA",K78)))</formula>
    </cfRule>
    <cfRule type="containsText" dxfId="241" priority="236" operator="containsText" text="BAJA">
      <formula>NOT(ISERROR(SEARCH("BAJA",K78)))</formula>
    </cfRule>
  </conditionalFormatting>
  <conditionalFormatting sqref="T74 K74">
    <cfRule type="containsText" dxfId="240" priority="246" operator="containsText" text="ALTA">
      <formula>NOT(ISERROR(SEARCH("ALTA",K74)))</formula>
    </cfRule>
    <cfRule type="containsText" dxfId="239" priority="247" operator="containsText" text="Zona de riesgo Moderada">
      <formula>NOT(ISERROR(SEARCH("Zona de riesgo Moderada",K74)))</formula>
    </cfRule>
    <cfRule type="containsText" dxfId="238" priority="248" operator="containsText" text="Zona de riesgo Baja">
      <formula>NOT(ISERROR(SEARCH("Zona de riesgo Baja",K74)))</formula>
    </cfRule>
    <cfRule type="containsText" dxfId="237" priority="249" operator="containsText" text="Zona de riesgo Extrema">
      <formula>NOT(ISERROR(SEARCH("Zona de riesgo Extrema",K74)))</formula>
    </cfRule>
    <cfRule type="containsText" dxfId="236" priority="250" operator="containsText" text="Zona de Riesgo Extremo">
      <formula>NOT(ISERROR(SEARCH("Zona de Riesgo Extremo",K74)))</formula>
    </cfRule>
  </conditionalFormatting>
  <conditionalFormatting sqref="T74 K74">
    <cfRule type="containsText" dxfId="235" priority="242" operator="containsText" text="ALTA">
      <formula>NOT(ISERROR(SEARCH("ALTA",K74)))</formula>
    </cfRule>
    <cfRule type="containsText" dxfId="234" priority="243" operator="containsText" text="MODERADA">
      <formula>NOT(ISERROR(SEARCH("MODERADA",K74)))</formula>
    </cfRule>
    <cfRule type="containsText" dxfId="233" priority="244" operator="containsText" text="EXTREMA">
      <formula>NOT(ISERROR(SEARCH("EXTREMA",K74)))</formula>
    </cfRule>
    <cfRule type="containsText" dxfId="232" priority="245" operator="containsText" text="BAJA">
      <formula>NOT(ISERROR(SEARCH("BAJA",K74)))</formula>
    </cfRule>
  </conditionalFormatting>
  <conditionalFormatting sqref="T82 K82">
    <cfRule type="containsText" dxfId="231" priority="228" operator="containsText" text="ALTA">
      <formula>NOT(ISERROR(SEARCH("ALTA",K82)))</formula>
    </cfRule>
    <cfRule type="containsText" dxfId="230" priority="229" operator="containsText" text="Zona de riesgo Moderada">
      <formula>NOT(ISERROR(SEARCH("Zona de riesgo Moderada",K82)))</formula>
    </cfRule>
    <cfRule type="containsText" dxfId="229" priority="230" operator="containsText" text="Zona de riesgo Baja">
      <formula>NOT(ISERROR(SEARCH("Zona de riesgo Baja",K82)))</formula>
    </cfRule>
    <cfRule type="containsText" dxfId="228" priority="231" operator="containsText" text="Zona de riesgo Extrema">
      <formula>NOT(ISERROR(SEARCH("Zona de riesgo Extrema",K82)))</formula>
    </cfRule>
    <cfRule type="containsText" dxfId="227" priority="232" operator="containsText" text="Zona de Riesgo Extremo">
      <formula>NOT(ISERROR(SEARCH("Zona de Riesgo Extremo",K82)))</formula>
    </cfRule>
  </conditionalFormatting>
  <conditionalFormatting sqref="T82 K82">
    <cfRule type="containsText" dxfId="226" priority="224" operator="containsText" text="ALTA">
      <formula>NOT(ISERROR(SEARCH("ALTA",K82)))</formula>
    </cfRule>
    <cfRule type="containsText" dxfId="225" priority="225" operator="containsText" text="MODERADA">
      <formula>NOT(ISERROR(SEARCH("MODERADA",K82)))</formula>
    </cfRule>
    <cfRule type="containsText" dxfId="224" priority="226" operator="containsText" text="EXTREMA">
      <formula>NOT(ISERROR(SEARCH("EXTREMA",K82)))</formula>
    </cfRule>
    <cfRule type="containsText" dxfId="223" priority="227" operator="containsText" text="BAJA">
      <formula>NOT(ISERROR(SEARCH("BAJA",K82)))</formula>
    </cfRule>
  </conditionalFormatting>
  <conditionalFormatting sqref="T86 K86">
    <cfRule type="containsText" dxfId="222" priority="219" operator="containsText" text="ALTA">
      <formula>NOT(ISERROR(SEARCH("ALTA",K86)))</formula>
    </cfRule>
    <cfRule type="containsText" dxfId="221" priority="220" operator="containsText" text="Zona de riesgo Moderada">
      <formula>NOT(ISERROR(SEARCH("Zona de riesgo Moderada",K86)))</formula>
    </cfRule>
    <cfRule type="containsText" dxfId="220" priority="221" operator="containsText" text="Zona de riesgo Baja">
      <formula>NOT(ISERROR(SEARCH("Zona de riesgo Baja",K86)))</formula>
    </cfRule>
    <cfRule type="containsText" dxfId="219" priority="222" operator="containsText" text="Zona de riesgo Extrema">
      <formula>NOT(ISERROR(SEARCH("Zona de riesgo Extrema",K86)))</formula>
    </cfRule>
    <cfRule type="containsText" dxfId="218" priority="223" operator="containsText" text="Zona de Riesgo Extremo">
      <formula>NOT(ISERROR(SEARCH("Zona de Riesgo Extremo",K86)))</formula>
    </cfRule>
  </conditionalFormatting>
  <conditionalFormatting sqref="T86 K86">
    <cfRule type="containsText" dxfId="217" priority="215" operator="containsText" text="ALTA">
      <formula>NOT(ISERROR(SEARCH("ALTA",K86)))</formula>
    </cfRule>
    <cfRule type="containsText" dxfId="216" priority="216" operator="containsText" text="MODERADA">
      <formula>NOT(ISERROR(SEARCH("MODERADA",K86)))</formula>
    </cfRule>
    <cfRule type="containsText" dxfId="215" priority="217" operator="containsText" text="EXTREMA">
      <formula>NOT(ISERROR(SEARCH("EXTREMA",K86)))</formula>
    </cfRule>
    <cfRule type="containsText" dxfId="214" priority="218" operator="containsText" text="BAJA">
      <formula>NOT(ISERROR(SEARCH("BAJA",K86)))</formula>
    </cfRule>
  </conditionalFormatting>
  <conditionalFormatting sqref="T90 K90">
    <cfRule type="containsText" dxfId="213" priority="210" operator="containsText" text="ALTA">
      <formula>NOT(ISERROR(SEARCH("ALTA",K90)))</formula>
    </cfRule>
    <cfRule type="containsText" dxfId="212" priority="211" operator="containsText" text="Zona de riesgo Moderada">
      <formula>NOT(ISERROR(SEARCH("Zona de riesgo Moderada",K90)))</formula>
    </cfRule>
    <cfRule type="containsText" dxfId="211" priority="212" operator="containsText" text="Zona de riesgo Baja">
      <formula>NOT(ISERROR(SEARCH("Zona de riesgo Baja",K90)))</formula>
    </cfRule>
    <cfRule type="containsText" dxfId="210" priority="213" operator="containsText" text="Zona de riesgo Extrema">
      <formula>NOT(ISERROR(SEARCH("Zona de riesgo Extrema",K90)))</formula>
    </cfRule>
    <cfRule type="containsText" dxfId="209" priority="214" operator="containsText" text="Zona de Riesgo Extremo">
      <formula>NOT(ISERROR(SEARCH("Zona de Riesgo Extremo",K90)))</formula>
    </cfRule>
  </conditionalFormatting>
  <conditionalFormatting sqref="T90 K90">
    <cfRule type="containsText" dxfId="208" priority="206" operator="containsText" text="ALTA">
      <formula>NOT(ISERROR(SEARCH("ALTA",K90)))</formula>
    </cfRule>
    <cfRule type="containsText" dxfId="207" priority="207" operator="containsText" text="MODERADA">
      <formula>NOT(ISERROR(SEARCH("MODERADA",K90)))</formula>
    </cfRule>
    <cfRule type="containsText" dxfId="206" priority="208" operator="containsText" text="EXTREMA">
      <formula>NOT(ISERROR(SEARCH("EXTREMA",K90)))</formula>
    </cfRule>
    <cfRule type="containsText" dxfId="205" priority="209" operator="containsText" text="BAJA">
      <formula>NOT(ISERROR(SEARCH("BAJA",K90)))</formula>
    </cfRule>
  </conditionalFormatting>
  <conditionalFormatting sqref="T94 K94">
    <cfRule type="containsText" dxfId="204" priority="201" operator="containsText" text="ALTA">
      <formula>NOT(ISERROR(SEARCH("ALTA",K94)))</formula>
    </cfRule>
    <cfRule type="containsText" dxfId="203" priority="202" operator="containsText" text="Zona de riesgo Moderada">
      <formula>NOT(ISERROR(SEARCH("Zona de riesgo Moderada",K94)))</formula>
    </cfRule>
    <cfRule type="containsText" dxfId="202" priority="203" operator="containsText" text="Zona de riesgo Baja">
      <formula>NOT(ISERROR(SEARCH("Zona de riesgo Baja",K94)))</formula>
    </cfRule>
    <cfRule type="containsText" dxfId="201" priority="204" operator="containsText" text="Zona de riesgo Extrema">
      <formula>NOT(ISERROR(SEARCH("Zona de riesgo Extrema",K94)))</formula>
    </cfRule>
    <cfRule type="containsText" dxfId="200" priority="205" operator="containsText" text="Zona de Riesgo Extremo">
      <formula>NOT(ISERROR(SEARCH("Zona de Riesgo Extremo",K94)))</formula>
    </cfRule>
  </conditionalFormatting>
  <conditionalFormatting sqref="T94 K94">
    <cfRule type="containsText" dxfId="199" priority="197" operator="containsText" text="ALTA">
      <formula>NOT(ISERROR(SEARCH("ALTA",K94)))</formula>
    </cfRule>
    <cfRule type="containsText" dxfId="198" priority="198" operator="containsText" text="MODERADA">
      <formula>NOT(ISERROR(SEARCH("MODERADA",K94)))</formula>
    </cfRule>
    <cfRule type="containsText" dxfId="197" priority="199" operator="containsText" text="EXTREMA">
      <formula>NOT(ISERROR(SEARCH("EXTREMA",K94)))</formula>
    </cfRule>
    <cfRule type="containsText" dxfId="196" priority="200" operator="containsText" text="BAJA">
      <formula>NOT(ISERROR(SEARCH("BAJA",K94)))</formula>
    </cfRule>
  </conditionalFormatting>
  <conditionalFormatting sqref="T98 K98">
    <cfRule type="containsText" dxfId="195" priority="192" operator="containsText" text="ALTA">
      <formula>NOT(ISERROR(SEARCH("ALTA",K98)))</formula>
    </cfRule>
    <cfRule type="containsText" dxfId="194" priority="193" operator="containsText" text="Zona de riesgo Moderada">
      <formula>NOT(ISERROR(SEARCH("Zona de riesgo Moderada",K98)))</formula>
    </cfRule>
    <cfRule type="containsText" dxfId="193" priority="194" operator="containsText" text="Zona de riesgo Baja">
      <formula>NOT(ISERROR(SEARCH("Zona de riesgo Baja",K98)))</formula>
    </cfRule>
    <cfRule type="containsText" dxfId="192" priority="195" operator="containsText" text="Zona de riesgo Extrema">
      <formula>NOT(ISERROR(SEARCH("Zona de riesgo Extrema",K98)))</formula>
    </cfRule>
    <cfRule type="containsText" dxfId="191" priority="196" operator="containsText" text="Zona de Riesgo Extremo">
      <formula>NOT(ISERROR(SEARCH("Zona de Riesgo Extremo",K98)))</formula>
    </cfRule>
  </conditionalFormatting>
  <conditionalFormatting sqref="T98 K98">
    <cfRule type="containsText" dxfId="190" priority="188" operator="containsText" text="ALTA">
      <formula>NOT(ISERROR(SEARCH("ALTA",K98)))</formula>
    </cfRule>
    <cfRule type="containsText" dxfId="189" priority="189" operator="containsText" text="MODERADA">
      <formula>NOT(ISERROR(SEARCH("MODERADA",K98)))</formula>
    </cfRule>
    <cfRule type="containsText" dxfId="188" priority="190" operator="containsText" text="EXTREMA">
      <formula>NOT(ISERROR(SEARCH("EXTREMA",K98)))</formula>
    </cfRule>
    <cfRule type="containsText" dxfId="187" priority="191" operator="containsText" text="BAJA">
      <formula>NOT(ISERROR(SEARCH("BAJA",K98)))</formula>
    </cfRule>
  </conditionalFormatting>
  <conditionalFormatting sqref="T102 K102">
    <cfRule type="containsText" dxfId="186" priority="183" operator="containsText" text="ALTA">
      <formula>NOT(ISERROR(SEARCH("ALTA",K102)))</formula>
    </cfRule>
    <cfRule type="containsText" dxfId="185" priority="184" operator="containsText" text="Zona de riesgo Moderada">
      <formula>NOT(ISERROR(SEARCH("Zona de riesgo Moderada",K102)))</formula>
    </cfRule>
    <cfRule type="containsText" dxfId="184" priority="185" operator="containsText" text="Zona de riesgo Baja">
      <formula>NOT(ISERROR(SEARCH("Zona de riesgo Baja",K102)))</formula>
    </cfRule>
    <cfRule type="containsText" dxfId="183" priority="186" operator="containsText" text="Zona de riesgo Extrema">
      <formula>NOT(ISERROR(SEARCH("Zona de riesgo Extrema",K102)))</formula>
    </cfRule>
    <cfRule type="containsText" dxfId="182" priority="187" operator="containsText" text="Zona de Riesgo Extremo">
      <formula>NOT(ISERROR(SEARCH("Zona de Riesgo Extremo",K102)))</formula>
    </cfRule>
  </conditionalFormatting>
  <conditionalFormatting sqref="T102 K102">
    <cfRule type="containsText" dxfId="181" priority="179" operator="containsText" text="ALTA">
      <formula>NOT(ISERROR(SEARCH("ALTA",K102)))</formula>
    </cfRule>
    <cfRule type="containsText" dxfId="180" priority="180" operator="containsText" text="MODERADA">
      <formula>NOT(ISERROR(SEARCH("MODERADA",K102)))</formula>
    </cfRule>
    <cfRule type="containsText" dxfId="179" priority="181" operator="containsText" text="EXTREMA">
      <formula>NOT(ISERROR(SEARCH("EXTREMA",K102)))</formula>
    </cfRule>
    <cfRule type="containsText" dxfId="178" priority="182" operator="containsText" text="BAJA">
      <formula>NOT(ISERROR(SEARCH("BAJA",K102)))</formula>
    </cfRule>
  </conditionalFormatting>
  <conditionalFormatting sqref="T106 K106">
    <cfRule type="containsText" dxfId="177" priority="174" operator="containsText" text="ALTA">
      <formula>NOT(ISERROR(SEARCH("ALTA",K106)))</formula>
    </cfRule>
    <cfRule type="containsText" dxfId="176" priority="175" operator="containsText" text="Zona de riesgo Moderada">
      <formula>NOT(ISERROR(SEARCH("Zona de riesgo Moderada",K106)))</formula>
    </cfRule>
    <cfRule type="containsText" dxfId="175" priority="176" operator="containsText" text="Zona de riesgo Baja">
      <formula>NOT(ISERROR(SEARCH("Zona de riesgo Baja",K106)))</formula>
    </cfRule>
    <cfRule type="containsText" dxfId="174" priority="177" operator="containsText" text="Zona de riesgo Extrema">
      <formula>NOT(ISERROR(SEARCH("Zona de riesgo Extrema",K106)))</formula>
    </cfRule>
    <cfRule type="containsText" dxfId="173" priority="178" operator="containsText" text="Zona de Riesgo Extremo">
      <formula>NOT(ISERROR(SEARCH("Zona de Riesgo Extremo",K106)))</formula>
    </cfRule>
  </conditionalFormatting>
  <conditionalFormatting sqref="T106 K106">
    <cfRule type="containsText" dxfId="172" priority="170" operator="containsText" text="ALTA">
      <formula>NOT(ISERROR(SEARCH("ALTA",K106)))</formula>
    </cfRule>
    <cfRule type="containsText" dxfId="171" priority="171" operator="containsText" text="MODERADA">
      <formula>NOT(ISERROR(SEARCH("MODERADA",K106)))</formula>
    </cfRule>
    <cfRule type="containsText" dxfId="170" priority="172" operator="containsText" text="EXTREMA">
      <formula>NOT(ISERROR(SEARCH("EXTREMA",K106)))</formula>
    </cfRule>
    <cfRule type="containsText" dxfId="169" priority="173" operator="containsText" text="BAJA">
      <formula>NOT(ISERROR(SEARCH("BAJA",K106)))</formula>
    </cfRule>
  </conditionalFormatting>
  <conditionalFormatting sqref="T110 K110">
    <cfRule type="containsText" dxfId="168" priority="165" operator="containsText" text="ALTA">
      <formula>NOT(ISERROR(SEARCH("ALTA",K110)))</formula>
    </cfRule>
    <cfRule type="containsText" dxfId="167" priority="166" operator="containsText" text="Zona de riesgo Moderada">
      <formula>NOT(ISERROR(SEARCH("Zona de riesgo Moderada",K110)))</formula>
    </cfRule>
    <cfRule type="containsText" dxfId="166" priority="167" operator="containsText" text="Zona de riesgo Baja">
      <formula>NOT(ISERROR(SEARCH("Zona de riesgo Baja",K110)))</formula>
    </cfRule>
    <cfRule type="containsText" dxfId="165" priority="168" operator="containsText" text="Zona de riesgo Extrema">
      <formula>NOT(ISERROR(SEARCH("Zona de riesgo Extrema",K110)))</formula>
    </cfRule>
    <cfRule type="containsText" dxfId="164" priority="169" operator="containsText" text="Zona de Riesgo Extremo">
      <formula>NOT(ISERROR(SEARCH("Zona de Riesgo Extremo",K110)))</formula>
    </cfRule>
  </conditionalFormatting>
  <conditionalFormatting sqref="T110 K110">
    <cfRule type="containsText" dxfId="163" priority="161" operator="containsText" text="ALTA">
      <formula>NOT(ISERROR(SEARCH("ALTA",K110)))</formula>
    </cfRule>
    <cfRule type="containsText" dxfId="162" priority="162" operator="containsText" text="MODERADA">
      <formula>NOT(ISERROR(SEARCH("MODERADA",K110)))</formula>
    </cfRule>
    <cfRule type="containsText" dxfId="161" priority="163" operator="containsText" text="EXTREMA">
      <formula>NOT(ISERROR(SEARCH("EXTREMA",K110)))</formula>
    </cfRule>
    <cfRule type="containsText" dxfId="160" priority="164" operator="containsText" text="BAJA">
      <formula>NOT(ISERROR(SEARCH("BAJA",K110)))</formula>
    </cfRule>
  </conditionalFormatting>
  <conditionalFormatting sqref="K13">
    <cfRule type="containsText" dxfId="159" priority="158" operator="containsText" text="ALTA">
      <formula>NOT(ISERROR(SEARCH("ALTA",K13)))</formula>
    </cfRule>
    <cfRule type="containsText" dxfId="158" priority="159" operator="containsText" text="MODERADA">
      <formula>NOT(ISERROR(SEARCH("MODERADA",K13)))</formula>
    </cfRule>
    <cfRule type="containsText" dxfId="157" priority="160" operator="containsText" text="EXTREMA">
      <formula>NOT(ISERROR(SEARCH("EXTREMA",K13)))</formula>
    </cfRule>
  </conditionalFormatting>
  <conditionalFormatting sqref="K13">
    <cfRule type="containsText" dxfId="156" priority="157" operator="containsText" text="BAJA">
      <formula>NOT(ISERROR(SEARCH("BAJA",K13)))</formula>
    </cfRule>
  </conditionalFormatting>
  <conditionalFormatting sqref="K16">
    <cfRule type="containsText" dxfId="155" priority="154" operator="containsText" text="ALTA">
      <formula>NOT(ISERROR(SEARCH("ALTA",K16)))</formula>
    </cfRule>
    <cfRule type="containsText" dxfId="154" priority="155" operator="containsText" text="MODERADA">
      <formula>NOT(ISERROR(SEARCH("MODERADA",K16)))</formula>
    </cfRule>
    <cfRule type="containsText" dxfId="153" priority="156" operator="containsText" text="EXTREMA">
      <formula>NOT(ISERROR(SEARCH("EXTREMA",K16)))</formula>
    </cfRule>
  </conditionalFormatting>
  <conditionalFormatting sqref="K16">
    <cfRule type="containsText" dxfId="152" priority="153" operator="containsText" text="BAJA">
      <formula>NOT(ISERROR(SEARCH("BAJA",K16)))</formula>
    </cfRule>
  </conditionalFormatting>
  <conditionalFormatting sqref="K19">
    <cfRule type="containsText" dxfId="151" priority="150" operator="containsText" text="ALTA">
      <formula>NOT(ISERROR(SEARCH("ALTA",K19)))</formula>
    </cfRule>
    <cfRule type="containsText" dxfId="150" priority="151" operator="containsText" text="MODERADA">
      <formula>NOT(ISERROR(SEARCH("MODERADA",K19)))</formula>
    </cfRule>
    <cfRule type="containsText" dxfId="149" priority="152" operator="containsText" text="EXTREMA">
      <formula>NOT(ISERROR(SEARCH("EXTREMA",K19)))</formula>
    </cfRule>
  </conditionalFormatting>
  <conditionalFormatting sqref="K19">
    <cfRule type="containsText" dxfId="148" priority="149" operator="containsText" text="BAJA">
      <formula>NOT(ISERROR(SEARCH("BAJA",K19)))</formula>
    </cfRule>
  </conditionalFormatting>
  <conditionalFormatting sqref="K22">
    <cfRule type="containsText" dxfId="147" priority="146" operator="containsText" text="ALTA">
      <formula>NOT(ISERROR(SEARCH("ALTA",K22)))</formula>
    </cfRule>
    <cfRule type="containsText" dxfId="146" priority="147" operator="containsText" text="MODERADA">
      <formula>NOT(ISERROR(SEARCH("MODERADA",K22)))</formula>
    </cfRule>
    <cfRule type="containsText" dxfId="145" priority="148" operator="containsText" text="EXTREMA">
      <formula>NOT(ISERROR(SEARCH("EXTREMA",K22)))</formula>
    </cfRule>
  </conditionalFormatting>
  <conditionalFormatting sqref="K22">
    <cfRule type="containsText" dxfId="144" priority="145" operator="containsText" text="BAJA">
      <formula>NOT(ISERROR(SEARCH("BAJA",K22)))</formula>
    </cfRule>
  </conditionalFormatting>
  <conditionalFormatting sqref="K25 K27">
    <cfRule type="containsText" dxfId="143" priority="142" operator="containsText" text="ALTA">
      <formula>NOT(ISERROR(SEARCH("ALTA",K25)))</formula>
    </cfRule>
    <cfRule type="containsText" dxfId="142" priority="143" operator="containsText" text="MODERADA">
      <formula>NOT(ISERROR(SEARCH("MODERADA",K25)))</formula>
    </cfRule>
    <cfRule type="containsText" dxfId="141" priority="144" operator="containsText" text="EXTREMA">
      <formula>NOT(ISERROR(SEARCH("EXTREMA",K25)))</formula>
    </cfRule>
  </conditionalFormatting>
  <conditionalFormatting sqref="K25 K27">
    <cfRule type="containsText" dxfId="140" priority="141" operator="containsText" text="BAJA">
      <formula>NOT(ISERROR(SEARCH("BAJA",K25)))</formula>
    </cfRule>
  </conditionalFormatting>
  <conditionalFormatting sqref="K29">
    <cfRule type="containsText" dxfId="139" priority="138" operator="containsText" text="ALTA">
      <formula>NOT(ISERROR(SEARCH("ALTA",K29)))</formula>
    </cfRule>
    <cfRule type="containsText" dxfId="138" priority="139" operator="containsText" text="MODERADA">
      <formula>NOT(ISERROR(SEARCH("MODERADA",K29)))</formula>
    </cfRule>
    <cfRule type="containsText" dxfId="137" priority="140" operator="containsText" text="EXTREMA">
      <formula>NOT(ISERROR(SEARCH("EXTREMA",K29)))</formula>
    </cfRule>
  </conditionalFormatting>
  <conditionalFormatting sqref="K29">
    <cfRule type="containsText" dxfId="136" priority="137" operator="containsText" text="BAJA">
      <formula>NOT(ISERROR(SEARCH("BAJA",K29)))</formula>
    </cfRule>
  </conditionalFormatting>
  <conditionalFormatting sqref="K32">
    <cfRule type="containsText" dxfId="135" priority="134" operator="containsText" text="ALTA">
      <formula>NOT(ISERROR(SEARCH("ALTA",K32)))</formula>
    </cfRule>
    <cfRule type="containsText" dxfId="134" priority="135" operator="containsText" text="MODERADA">
      <formula>NOT(ISERROR(SEARCH("MODERADA",K32)))</formula>
    </cfRule>
    <cfRule type="containsText" dxfId="133" priority="136" operator="containsText" text="EXTREMA">
      <formula>NOT(ISERROR(SEARCH("EXTREMA",K32)))</formula>
    </cfRule>
  </conditionalFormatting>
  <conditionalFormatting sqref="K32">
    <cfRule type="containsText" dxfId="132" priority="133" operator="containsText" text="BAJA">
      <formula>NOT(ISERROR(SEARCH("BAJA",K32)))</formula>
    </cfRule>
  </conditionalFormatting>
  <conditionalFormatting sqref="K37:K38">
    <cfRule type="containsText" dxfId="131" priority="130" operator="containsText" text="ALTA">
      <formula>NOT(ISERROR(SEARCH("ALTA",K37)))</formula>
    </cfRule>
    <cfRule type="containsText" dxfId="130" priority="131" operator="containsText" text="MODERADA">
      <formula>NOT(ISERROR(SEARCH("MODERADA",K37)))</formula>
    </cfRule>
    <cfRule type="containsText" dxfId="129" priority="132" operator="containsText" text="EXTREMA">
      <formula>NOT(ISERROR(SEARCH("EXTREMA",K37)))</formula>
    </cfRule>
  </conditionalFormatting>
  <conditionalFormatting sqref="K37:K38">
    <cfRule type="containsText" dxfId="128" priority="129" operator="containsText" text="BAJA">
      <formula>NOT(ISERROR(SEARCH("BAJA",K37)))</formula>
    </cfRule>
  </conditionalFormatting>
  <conditionalFormatting sqref="K40:K41">
    <cfRule type="containsText" dxfId="127" priority="126" operator="containsText" text="ALTA">
      <formula>NOT(ISERROR(SEARCH("ALTA",K40)))</formula>
    </cfRule>
    <cfRule type="containsText" dxfId="126" priority="127" operator="containsText" text="MODERADA">
      <formula>NOT(ISERROR(SEARCH("MODERADA",K40)))</formula>
    </cfRule>
    <cfRule type="containsText" dxfId="125" priority="128" operator="containsText" text="EXTREMA">
      <formula>NOT(ISERROR(SEARCH("EXTREMA",K40)))</formula>
    </cfRule>
  </conditionalFormatting>
  <conditionalFormatting sqref="K40:K41">
    <cfRule type="containsText" dxfId="124" priority="125" operator="containsText" text="BAJA">
      <formula>NOT(ISERROR(SEARCH("BAJA",K40)))</formula>
    </cfRule>
  </conditionalFormatting>
  <conditionalFormatting sqref="K42">
    <cfRule type="containsText" dxfId="123" priority="122" operator="containsText" text="ALTA">
      <formula>NOT(ISERROR(SEARCH("ALTA",K42)))</formula>
    </cfRule>
    <cfRule type="containsText" dxfId="122" priority="123" operator="containsText" text="MODERADA">
      <formula>NOT(ISERROR(SEARCH("MODERADA",K42)))</formula>
    </cfRule>
    <cfRule type="containsText" dxfId="121" priority="124" operator="containsText" text="EXTREMA">
      <formula>NOT(ISERROR(SEARCH("EXTREMA",K42)))</formula>
    </cfRule>
  </conditionalFormatting>
  <conditionalFormatting sqref="K42">
    <cfRule type="containsText" dxfId="120" priority="121" operator="containsText" text="BAJA">
      <formula>NOT(ISERROR(SEARCH("BAJA",K42)))</formula>
    </cfRule>
  </conditionalFormatting>
  <conditionalFormatting sqref="K44">
    <cfRule type="containsText" dxfId="119" priority="118" operator="containsText" text="ALTA">
      <formula>NOT(ISERROR(SEARCH("ALTA",K44)))</formula>
    </cfRule>
    <cfRule type="containsText" dxfId="118" priority="119" operator="containsText" text="MODERADA">
      <formula>NOT(ISERROR(SEARCH("MODERADA",K44)))</formula>
    </cfRule>
    <cfRule type="containsText" dxfId="117" priority="120" operator="containsText" text="EXTREMA">
      <formula>NOT(ISERROR(SEARCH("EXTREMA",K44)))</formula>
    </cfRule>
  </conditionalFormatting>
  <conditionalFormatting sqref="K44">
    <cfRule type="containsText" dxfId="116" priority="117" operator="containsText" text="BAJA">
      <formula>NOT(ISERROR(SEARCH("BAJA",K44)))</formula>
    </cfRule>
  </conditionalFormatting>
  <conditionalFormatting sqref="K48">
    <cfRule type="containsText" dxfId="115" priority="114" operator="containsText" text="ALTA">
      <formula>NOT(ISERROR(SEARCH("ALTA",K48)))</formula>
    </cfRule>
    <cfRule type="containsText" dxfId="114" priority="115" operator="containsText" text="MODERADA">
      <formula>NOT(ISERROR(SEARCH("MODERADA",K48)))</formula>
    </cfRule>
    <cfRule type="containsText" dxfId="113" priority="116" operator="containsText" text="EXTREMA">
      <formula>NOT(ISERROR(SEARCH("EXTREMA",K48)))</formula>
    </cfRule>
  </conditionalFormatting>
  <conditionalFormatting sqref="K48">
    <cfRule type="containsText" dxfId="112" priority="113" operator="containsText" text="BAJA">
      <formula>NOT(ISERROR(SEARCH("BAJA",K48)))</formula>
    </cfRule>
  </conditionalFormatting>
  <conditionalFormatting sqref="K52">
    <cfRule type="containsText" dxfId="111" priority="110" operator="containsText" text="ALTA">
      <formula>NOT(ISERROR(SEARCH("ALTA",K52)))</formula>
    </cfRule>
    <cfRule type="containsText" dxfId="110" priority="111" operator="containsText" text="MODERADA">
      <formula>NOT(ISERROR(SEARCH("MODERADA",K52)))</formula>
    </cfRule>
    <cfRule type="containsText" dxfId="109" priority="112" operator="containsText" text="EXTREMA">
      <formula>NOT(ISERROR(SEARCH("EXTREMA",K52)))</formula>
    </cfRule>
  </conditionalFormatting>
  <conditionalFormatting sqref="K52">
    <cfRule type="containsText" dxfId="108" priority="109" operator="containsText" text="BAJA">
      <formula>NOT(ISERROR(SEARCH("BAJA",K52)))</formula>
    </cfRule>
  </conditionalFormatting>
  <conditionalFormatting sqref="K55">
    <cfRule type="containsText" dxfId="107" priority="106" operator="containsText" text="ALTA">
      <formula>NOT(ISERROR(SEARCH("ALTA",K55)))</formula>
    </cfRule>
    <cfRule type="containsText" dxfId="106" priority="107" operator="containsText" text="MODERADA">
      <formula>NOT(ISERROR(SEARCH("MODERADA",K55)))</formula>
    </cfRule>
    <cfRule type="containsText" dxfId="105" priority="108" operator="containsText" text="EXTREMA">
      <formula>NOT(ISERROR(SEARCH("EXTREMA",K55)))</formula>
    </cfRule>
  </conditionalFormatting>
  <conditionalFormatting sqref="K55">
    <cfRule type="containsText" dxfId="104" priority="105" operator="containsText" text="BAJA">
      <formula>NOT(ISERROR(SEARCH("BAJA",K55)))</formula>
    </cfRule>
  </conditionalFormatting>
  <conditionalFormatting sqref="T61">
    <cfRule type="containsText" dxfId="103" priority="30" operator="containsText" text="ALTA">
      <formula>NOT(ISERROR(SEARCH("ALTA",T61)))</formula>
    </cfRule>
    <cfRule type="containsText" dxfId="102" priority="31" operator="containsText" text="MODERADA">
      <formula>NOT(ISERROR(SEARCH("MODERADA",T61)))</formula>
    </cfRule>
    <cfRule type="containsText" dxfId="101" priority="32" operator="containsText" text="EXTREMA">
      <formula>NOT(ISERROR(SEARCH("EXTREMA",T61)))</formula>
    </cfRule>
  </conditionalFormatting>
  <conditionalFormatting sqref="T61">
    <cfRule type="containsText" dxfId="100" priority="29" operator="containsText" text="BAJA">
      <formula>NOT(ISERROR(SEARCH("BAJA",T61)))</formula>
    </cfRule>
  </conditionalFormatting>
  <conditionalFormatting sqref="T66">
    <cfRule type="containsText" dxfId="99" priority="26" operator="containsText" text="ALTA">
      <formula>NOT(ISERROR(SEARCH("ALTA",T66)))</formula>
    </cfRule>
    <cfRule type="containsText" dxfId="98" priority="27" operator="containsText" text="MODERADA">
      <formula>NOT(ISERROR(SEARCH("MODERADA",T66)))</formula>
    </cfRule>
    <cfRule type="containsText" dxfId="97" priority="28" operator="containsText" text="EXTREMA">
      <formula>NOT(ISERROR(SEARCH("EXTREMA",T66)))</formula>
    </cfRule>
  </conditionalFormatting>
  <conditionalFormatting sqref="T66">
    <cfRule type="containsText" dxfId="96" priority="25" operator="containsText" text="BAJA">
      <formula>NOT(ISERROR(SEARCH("BAJA",T66)))</formula>
    </cfRule>
  </conditionalFormatting>
  <conditionalFormatting sqref="K63">
    <cfRule type="containsText" dxfId="95" priority="102" operator="containsText" text="ALTA">
      <formula>NOT(ISERROR(SEARCH("ALTA",K63)))</formula>
    </cfRule>
    <cfRule type="containsText" dxfId="94" priority="103" operator="containsText" text="MODERADA">
      <formula>NOT(ISERROR(SEARCH("MODERADA",K63)))</formula>
    </cfRule>
    <cfRule type="containsText" dxfId="93" priority="104" operator="containsText" text="EXTREMA">
      <formula>NOT(ISERROR(SEARCH("EXTREMA",K63)))</formula>
    </cfRule>
  </conditionalFormatting>
  <conditionalFormatting sqref="K63">
    <cfRule type="containsText" dxfId="92" priority="101" operator="containsText" text="BAJA">
      <formula>NOT(ISERROR(SEARCH("BAJA",K63)))</formula>
    </cfRule>
  </conditionalFormatting>
  <conditionalFormatting sqref="K61">
    <cfRule type="containsText" dxfId="91" priority="98" operator="containsText" text="ALTA">
      <formula>NOT(ISERROR(SEARCH("ALTA",K61)))</formula>
    </cfRule>
    <cfRule type="containsText" dxfId="90" priority="99" operator="containsText" text="MODERADA">
      <formula>NOT(ISERROR(SEARCH("MODERADA",K61)))</formula>
    </cfRule>
    <cfRule type="containsText" dxfId="89" priority="100" operator="containsText" text="EXTREMA">
      <formula>NOT(ISERROR(SEARCH("EXTREMA",K61)))</formula>
    </cfRule>
  </conditionalFormatting>
  <conditionalFormatting sqref="K61">
    <cfRule type="containsText" dxfId="88" priority="97" operator="containsText" text="BAJA">
      <formula>NOT(ISERROR(SEARCH("BAJA",K61)))</formula>
    </cfRule>
  </conditionalFormatting>
  <conditionalFormatting sqref="K66">
    <cfRule type="containsText" dxfId="87" priority="94" operator="containsText" text="ALTA">
      <formula>NOT(ISERROR(SEARCH("ALTA",K66)))</formula>
    </cfRule>
    <cfRule type="containsText" dxfId="86" priority="95" operator="containsText" text="MODERADA">
      <formula>NOT(ISERROR(SEARCH("MODERADA",K66)))</formula>
    </cfRule>
    <cfRule type="containsText" dxfId="85" priority="96" operator="containsText" text="EXTREMA">
      <formula>NOT(ISERROR(SEARCH("EXTREMA",K66)))</formula>
    </cfRule>
  </conditionalFormatting>
  <conditionalFormatting sqref="K66">
    <cfRule type="containsText" dxfId="84" priority="93" operator="containsText" text="BAJA">
      <formula>NOT(ISERROR(SEARCH("BAJA",K66)))</formula>
    </cfRule>
  </conditionalFormatting>
  <conditionalFormatting sqref="K70">
    <cfRule type="containsText" dxfId="83" priority="90" operator="containsText" text="ALTA">
      <formula>NOT(ISERROR(SEARCH("ALTA",K70)))</formula>
    </cfRule>
    <cfRule type="containsText" dxfId="82" priority="91" operator="containsText" text="MODERADA">
      <formula>NOT(ISERROR(SEARCH("MODERADA",K70)))</formula>
    </cfRule>
    <cfRule type="containsText" dxfId="81" priority="92" operator="containsText" text="EXTREMA">
      <formula>NOT(ISERROR(SEARCH("EXTREMA",K70)))</formula>
    </cfRule>
  </conditionalFormatting>
  <conditionalFormatting sqref="K70">
    <cfRule type="containsText" dxfId="80" priority="89" operator="containsText" text="BAJA">
      <formula>NOT(ISERROR(SEARCH("BAJA",K70)))</formula>
    </cfRule>
  </conditionalFormatting>
  <conditionalFormatting sqref="T13">
    <cfRule type="containsText" dxfId="79" priority="86" operator="containsText" text="ALTA">
      <formula>NOT(ISERROR(SEARCH("ALTA",T13)))</formula>
    </cfRule>
    <cfRule type="containsText" dxfId="78" priority="87" operator="containsText" text="MODERADA">
      <formula>NOT(ISERROR(SEARCH("MODERADA",T13)))</formula>
    </cfRule>
    <cfRule type="containsText" dxfId="77" priority="88" operator="containsText" text="EXTREMA">
      <formula>NOT(ISERROR(SEARCH("EXTREMA",T13)))</formula>
    </cfRule>
  </conditionalFormatting>
  <conditionalFormatting sqref="T13">
    <cfRule type="containsText" dxfId="76" priority="85" operator="containsText" text="BAJA">
      <formula>NOT(ISERROR(SEARCH("BAJA",T13)))</formula>
    </cfRule>
  </conditionalFormatting>
  <conditionalFormatting sqref="T16">
    <cfRule type="containsText" dxfId="75" priority="82" operator="containsText" text="ALTA">
      <formula>NOT(ISERROR(SEARCH("ALTA",T16)))</formula>
    </cfRule>
    <cfRule type="containsText" dxfId="74" priority="83" operator="containsText" text="MODERADA">
      <formula>NOT(ISERROR(SEARCH("MODERADA",T16)))</formula>
    </cfRule>
    <cfRule type="containsText" dxfId="73" priority="84" operator="containsText" text="EXTREMA">
      <formula>NOT(ISERROR(SEARCH("EXTREMA",T16)))</formula>
    </cfRule>
  </conditionalFormatting>
  <conditionalFormatting sqref="T16">
    <cfRule type="containsText" dxfId="72" priority="81" operator="containsText" text="BAJA">
      <formula>NOT(ISERROR(SEARCH("BAJA",T16)))</formula>
    </cfRule>
  </conditionalFormatting>
  <conditionalFormatting sqref="T19">
    <cfRule type="containsText" dxfId="71" priority="78" operator="containsText" text="ALTA">
      <formula>NOT(ISERROR(SEARCH("ALTA",T19)))</formula>
    </cfRule>
    <cfRule type="containsText" dxfId="70" priority="79" operator="containsText" text="MODERADA">
      <formula>NOT(ISERROR(SEARCH("MODERADA",T19)))</formula>
    </cfRule>
    <cfRule type="containsText" dxfId="69" priority="80" operator="containsText" text="EXTREMA">
      <formula>NOT(ISERROR(SEARCH("EXTREMA",T19)))</formula>
    </cfRule>
  </conditionalFormatting>
  <conditionalFormatting sqref="T19">
    <cfRule type="containsText" dxfId="68" priority="77" operator="containsText" text="BAJA">
      <formula>NOT(ISERROR(SEARCH("BAJA",T19)))</formula>
    </cfRule>
  </conditionalFormatting>
  <conditionalFormatting sqref="T22">
    <cfRule type="containsText" dxfId="67" priority="74" operator="containsText" text="ALTA">
      <formula>NOT(ISERROR(SEARCH("ALTA",T22)))</formula>
    </cfRule>
    <cfRule type="containsText" dxfId="66" priority="75" operator="containsText" text="MODERADA">
      <formula>NOT(ISERROR(SEARCH("MODERADA",T22)))</formula>
    </cfRule>
    <cfRule type="containsText" dxfId="65" priority="76" operator="containsText" text="EXTREMA">
      <formula>NOT(ISERROR(SEARCH("EXTREMA",T22)))</formula>
    </cfRule>
  </conditionalFormatting>
  <conditionalFormatting sqref="T22">
    <cfRule type="containsText" dxfId="64" priority="73" operator="containsText" text="BAJA">
      <formula>NOT(ISERROR(SEARCH("BAJA",T22)))</formula>
    </cfRule>
  </conditionalFormatting>
  <conditionalFormatting sqref="T25 T27">
    <cfRule type="containsText" dxfId="63" priority="70" operator="containsText" text="ALTA">
      <formula>NOT(ISERROR(SEARCH("ALTA",T25)))</formula>
    </cfRule>
    <cfRule type="containsText" dxfId="62" priority="71" operator="containsText" text="MODERADA">
      <formula>NOT(ISERROR(SEARCH("MODERADA",T25)))</formula>
    </cfRule>
    <cfRule type="containsText" dxfId="61" priority="72" operator="containsText" text="EXTREMA">
      <formula>NOT(ISERROR(SEARCH("EXTREMA",T25)))</formula>
    </cfRule>
  </conditionalFormatting>
  <conditionalFormatting sqref="T25 T27">
    <cfRule type="containsText" dxfId="60" priority="69" operator="containsText" text="BAJA">
      <formula>NOT(ISERROR(SEARCH("BAJA",T25)))</formula>
    </cfRule>
  </conditionalFormatting>
  <conditionalFormatting sqref="T29">
    <cfRule type="containsText" dxfId="59" priority="66" operator="containsText" text="ALTA">
      <formula>NOT(ISERROR(SEARCH("ALTA",T29)))</formula>
    </cfRule>
    <cfRule type="containsText" dxfId="58" priority="67" operator="containsText" text="MODERADA">
      <formula>NOT(ISERROR(SEARCH("MODERADA",T29)))</formula>
    </cfRule>
    <cfRule type="containsText" dxfId="57" priority="68" operator="containsText" text="EXTREMA">
      <formula>NOT(ISERROR(SEARCH("EXTREMA",T29)))</formula>
    </cfRule>
  </conditionalFormatting>
  <conditionalFormatting sqref="T29">
    <cfRule type="containsText" dxfId="56" priority="65" operator="containsText" text="BAJA">
      <formula>NOT(ISERROR(SEARCH("BAJA",T29)))</formula>
    </cfRule>
  </conditionalFormatting>
  <conditionalFormatting sqref="T32">
    <cfRule type="containsText" dxfId="55" priority="62" operator="containsText" text="ALTA">
      <formula>NOT(ISERROR(SEARCH("ALTA",T32)))</formula>
    </cfRule>
    <cfRule type="containsText" dxfId="54" priority="63" operator="containsText" text="MODERADA">
      <formula>NOT(ISERROR(SEARCH("MODERADA",T32)))</formula>
    </cfRule>
    <cfRule type="containsText" dxfId="53" priority="64" operator="containsText" text="EXTREMA">
      <formula>NOT(ISERROR(SEARCH("EXTREMA",T32)))</formula>
    </cfRule>
  </conditionalFormatting>
  <conditionalFormatting sqref="T32">
    <cfRule type="containsText" dxfId="52" priority="61" operator="containsText" text="BAJA">
      <formula>NOT(ISERROR(SEARCH("BAJA",T32)))</formula>
    </cfRule>
  </conditionalFormatting>
  <conditionalFormatting sqref="T37:T38">
    <cfRule type="containsText" dxfId="51" priority="58" operator="containsText" text="ALTA">
      <formula>NOT(ISERROR(SEARCH("ALTA",T37)))</formula>
    </cfRule>
    <cfRule type="containsText" dxfId="50" priority="59" operator="containsText" text="MODERADA">
      <formula>NOT(ISERROR(SEARCH("MODERADA",T37)))</formula>
    </cfRule>
    <cfRule type="containsText" dxfId="49" priority="60" operator="containsText" text="EXTREMA">
      <formula>NOT(ISERROR(SEARCH("EXTREMA",T37)))</formula>
    </cfRule>
  </conditionalFormatting>
  <conditionalFormatting sqref="T37:T38">
    <cfRule type="containsText" dxfId="48" priority="57" operator="containsText" text="BAJA">
      <formula>NOT(ISERROR(SEARCH("BAJA",T37)))</formula>
    </cfRule>
  </conditionalFormatting>
  <conditionalFormatting sqref="T40:T41">
    <cfRule type="containsText" dxfId="47" priority="54" operator="containsText" text="ALTA">
      <formula>NOT(ISERROR(SEARCH("ALTA",T40)))</formula>
    </cfRule>
    <cfRule type="containsText" dxfId="46" priority="55" operator="containsText" text="MODERADA">
      <formula>NOT(ISERROR(SEARCH("MODERADA",T40)))</formula>
    </cfRule>
    <cfRule type="containsText" dxfId="45" priority="56" operator="containsText" text="EXTREMA">
      <formula>NOT(ISERROR(SEARCH("EXTREMA",T40)))</formula>
    </cfRule>
  </conditionalFormatting>
  <conditionalFormatting sqref="T40:T41">
    <cfRule type="containsText" dxfId="44" priority="53" operator="containsText" text="BAJA">
      <formula>NOT(ISERROR(SEARCH("BAJA",T40)))</formula>
    </cfRule>
  </conditionalFormatting>
  <conditionalFormatting sqref="T42">
    <cfRule type="containsText" dxfId="43" priority="50" operator="containsText" text="ALTA">
      <formula>NOT(ISERROR(SEARCH("ALTA",T42)))</formula>
    </cfRule>
    <cfRule type="containsText" dxfId="42" priority="51" operator="containsText" text="MODERADA">
      <formula>NOT(ISERROR(SEARCH("MODERADA",T42)))</formula>
    </cfRule>
    <cfRule type="containsText" dxfId="41" priority="52" operator="containsText" text="EXTREMA">
      <formula>NOT(ISERROR(SEARCH("EXTREMA",T42)))</formula>
    </cfRule>
  </conditionalFormatting>
  <conditionalFormatting sqref="T42">
    <cfRule type="containsText" dxfId="40" priority="49" operator="containsText" text="BAJA">
      <formula>NOT(ISERROR(SEARCH("BAJA",T42)))</formula>
    </cfRule>
  </conditionalFormatting>
  <conditionalFormatting sqref="T44">
    <cfRule type="containsText" dxfId="39" priority="46" operator="containsText" text="ALTA">
      <formula>NOT(ISERROR(SEARCH("ALTA",T44)))</formula>
    </cfRule>
    <cfRule type="containsText" dxfId="38" priority="47" operator="containsText" text="MODERADA">
      <formula>NOT(ISERROR(SEARCH("MODERADA",T44)))</formula>
    </cfRule>
    <cfRule type="containsText" dxfId="37" priority="48" operator="containsText" text="EXTREMA">
      <formula>NOT(ISERROR(SEARCH("EXTREMA",T44)))</formula>
    </cfRule>
  </conditionalFormatting>
  <conditionalFormatting sqref="T44">
    <cfRule type="containsText" dxfId="36" priority="45" operator="containsText" text="BAJA">
      <formula>NOT(ISERROR(SEARCH("BAJA",T44)))</formula>
    </cfRule>
  </conditionalFormatting>
  <conditionalFormatting sqref="T48">
    <cfRule type="containsText" dxfId="35" priority="42" operator="containsText" text="ALTA">
      <formula>NOT(ISERROR(SEARCH("ALTA",T48)))</formula>
    </cfRule>
    <cfRule type="containsText" dxfId="34" priority="43" operator="containsText" text="MODERADA">
      <formula>NOT(ISERROR(SEARCH("MODERADA",T48)))</formula>
    </cfRule>
    <cfRule type="containsText" dxfId="33" priority="44" operator="containsText" text="EXTREMA">
      <formula>NOT(ISERROR(SEARCH("EXTREMA",T48)))</formula>
    </cfRule>
  </conditionalFormatting>
  <conditionalFormatting sqref="T48">
    <cfRule type="containsText" dxfId="32" priority="41" operator="containsText" text="BAJA">
      <formula>NOT(ISERROR(SEARCH("BAJA",T48)))</formula>
    </cfRule>
  </conditionalFormatting>
  <conditionalFormatting sqref="T52">
    <cfRule type="containsText" dxfId="31" priority="38" operator="containsText" text="ALTA">
      <formula>NOT(ISERROR(SEARCH("ALTA",T52)))</formula>
    </cfRule>
    <cfRule type="containsText" dxfId="30" priority="39" operator="containsText" text="MODERADA">
      <formula>NOT(ISERROR(SEARCH("MODERADA",T52)))</formula>
    </cfRule>
    <cfRule type="containsText" dxfId="29" priority="40" operator="containsText" text="EXTREMA">
      <formula>NOT(ISERROR(SEARCH("EXTREMA",T52)))</formula>
    </cfRule>
  </conditionalFormatting>
  <conditionalFormatting sqref="T52">
    <cfRule type="containsText" dxfId="28" priority="37" operator="containsText" text="BAJA">
      <formula>NOT(ISERROR(SEARCH("BAJA",T52)))</formula>
    </cfRule>
  </conditionalFormatting>
  <conditionalFormatting sqref="T55">
    <cfRule type="containsText" dxfId="27" priority="34" operator="containsText" text="ALTA">
      <formula>NOT(ISERROR(SEARCH("ALTA",T55)))</formula>
    </cfRule>
    <cfRule type="containsText" dxfId="26" priority="35" operator="containsText" text="MODERADA">
      <formula>NOT(ISERROR(SEARCH("MODERADA",T55)))</formula>
    </cfRule>
    <cfRule type="containsText" dxfId="25" priority="36" operator="containsText" text="EXTREMA">
      <formula>NOT(ISERROR(SEARCH("EXTREMA",T55)))</formula>
    </cfRule>
  </conditionalFormatting>
  <conditionalFormatting sqref="T55">
    <cfRule type="containsText" dxfId="24" priority="33" operator="containsText" text="BAJA">
      <formula>NOT(ISERROR(SEARCH("BAJA",T55)))</formula>
    </cfRule>
  </conditionalFormatting>
  <conditionalFormatting sqref="T70">
    <cfRule type="containsText" dxfId="23" priority="22" operator="containsText" text="ALTA">
      <formula>NOT(ISERROR(SEARCH("ALTA",T70)))</formula>
    </cfRule>
    <cfRule type="containsText" dxfId="22" priority="23" operator="containsText" text="MODERADA">
      <formula>NOT(ISERROR(SEARCH("MODERADA",T70)))</formula>
    </cfRule>
    <cfRule type="containsText" dxfId="21" priority="24" operator="containsText" text="EXTREMA">
      <formula>NOT(ISERROR(SEARCH("EXTREMA",T70)))</formula>
    </cfRule>
  </conditionalFormatting>
  <conditionalFormatting sqref="T70">
    <cfRule type="containsText" dxfId="20" priority="21" operator="containsText" text="BAJA">
      <formula>NOT(ISERROR(SEARCH("BAJA",T70)))</formula>
    </cfRule>
  </conditionalFormatting>
  <conditionalFormatting sqref="T63">
    <cfRule type="containsText" dxfId="19" priority="18" operator="containsText" text="ALTA">
      <formula>NOT(ISERROR(SEARCH("ALTA",T63)))</formula>
    </cfRule>
    <cfRule type="containsText" dxfId="18" priority="19" operator="containsText" text="MODERADA">
      <formula>NOT(ISERROR(SEARCH("MODERADA",T63)))</formula>
    </cfRule>
    <cfRule type="containsText" dxfId="17" priority="20" operator="containsText" text="EXTREMA">
      <formula>NOT(ISERROR(SEARCH("EXTREMA",T63)))</formula>
    </cfRule>
  </conditionalFormatting>
  <conditionalFormatting sqref="T63">
    <cfRule type="containsText" dxfId="16" priority="17" operator="containsText" text="BAJA">
      <formula>NOT(ISERROR(SEARCH("BAJA",T63)))</formula>
    </cfRule>
  </conditionalFormatting>
  <conditionalFormatting sqref="K58:K60">
    <cfRule type="containsText" dxfId="15" priority="14" operator="containsText" text="ALTA">
      <formula>NOT(ISERROR(SEARCH("ALTA",K58)))</formula>
    </cfRule>
    <cfRule type="containsText" dxfId="14" priority="15" operator="containsText" text="MODERADA">
      <formula>NOT(ISERROR(SEARCH("MODERADA",K58)))</formula>
    </cfRule>
    <cfRule type="containsText" dxfId="13" priority="16" operator="containsText" text="EXTREMA">
      <formula>NOT(ISERROR(SEARCH("EXTREMA",K58)))</formula>
    </cfRule>
  </conditionalFormatting>
  <conditionalFormatting sqref="K58:K60">
    <cfRule type="containsText" dxfId="12" priority="13" operator="containsText" text="BAJA">
      <formula>NOT(ISERROR(SEARCH("BAJA",K58)))</formula>
    </cfRule>
  </conditionalFormatting>
  <conditionalFormatting sqref="T58">
    <cfRule type="containsText" dxfId="11" priority="10" operator="containsText" text="ALTA">
      <formula>NOT(ISERROR(SEARCH("ALTA",T58)))</formula>
    </cfRule>
    <cfRule type="containsText" dxfId="10" priority="11" operator="containsText" text="MODERADA">
      <formula>NOT(ISERROR(SEARCH("MODERADA",T58)))</formula>
    </cfRule>
    <cfRule type="containsText" dxfId="9" priority="12" operator="containsText" text="EXTREMA">
      <formula>NOT(ISERROR(SEARCH("EXTREMA",T58)))</formula>
    </cfRule>
  </conditionalFormatting>
  <conditionalFormatting sqref="T58">
    <cfRule type="containsText" dxfId="8" priority="9" operator="containsText" text="BAJA">
      <formula>NOT(ISERROR(SEARCH("BAJA",T58)))</formula>
    </cfRule>
  </conditionalFormatting>
  <conditionalFormatting sqref="K35">
    <cfRule type="containsText" dxfId="7" priority="6" operator="containsText" text="ALTA">
      <formula>NOT(ISERROR(SEARCH("ALTA",K35)))</formula>
    </cfRule>
    <cfRule type="containsText" dxfId="6" priority="7" operator="containsText" text="MODERADA">
      <formula>NOT(ISERROR(SEARCH("MODERADA",K35)))</formula>
    </cfRule>
    <cfRule type="containsText" dxfId="5" priority="8" operator="containsText" text="EXTREMA">
      <formula>NOT(ISERROR(SEARCH("EXTREMA",K35)))</formula>
    </cfRule>
  </conditionalFormatting>
  <conditionalFormatting sqref="K35">
    <cfRule type="containsText" dxfId="4" priority="5" operator="containsText" text="BAJA">
      <formula>NOT(ISERROR(SEARCH("BAJA",K35)))</formula>
    </cfRule>
  </conditionalFormatting>
  <conditionalFormatting sqref="T35">
    <cfRule type="containsText" dxfId="3" priority="2" operator="containsText" text="ALTA">
      <formula>NOT(ISERROR(SEARCH("ALTA",T35)))</formula>
    </cfRule>
    <cfRule type="containsText" dxfId="2" priority="3" operator="containsText" text="MODERADA">
      <formula>NOT(ISERROR(SEARCH("MODERADA",T35)))</formula>
    </cfRule>
    <cfRule type="containsText" dxfId="1" priority="4" operator="containsText" text="EXTREMA">
      <formula>NOT(ISERROR(SEARCH("EXTREMA",T35)))</formula>
    </cfRule>
  </conditionalFormatting>
  <conditionalFormatting sqref="T35">
    <cfRule type="containsText" dxfId="0" priority="1" operator="containsText" text="BAJA">
      <formula>NOT(ISERROR(SEARCH("BAJA",T35)))</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Gráficos</vt:lpstr>
      </vt:variant>
      <vt:variant>
        <vt:i4>6</vt:i4>
      </vt:variant>
    </vt:vector>
  </HeadingPairs>
  <TitlesOfParts>
    <vt:vector size="14" baseType="lpstr">
      <vt:lpstr>PAAC 2020</vt:lpstr>
      <vt:lpstr>evaluacion_1_trim</vt:lpstr>
      <vt:lpstr>evaluacion_2_trim</vt:lpstr>
      <vt:lpstr>evaluacion_3_trim</vt:lpstr>
      <vt:lpstr>evaluacion_4_trim</vt:lpstr>
      <vt:lpstr>Hoja1</vt:lpstr>
      <vt:lpstr>Plan Antitrámites</vt:lpstr>
      <vt:lpstr>Mapa Riesgos Corrupción </vt:lpstr>
      <vt:lpstr>Gráfico1</vt:lpstr>
      <vt:lpstr>Gráfico2</vt:lpstr>
      <vt:lpstr>Gráfico2 (2)</vt:lpstr>
      <vt:lpstr>Gráfico2 (3)</vt:lpstr>
      <vt:lpstr>Gráfico2 (4)</vt:lpstr>
      <vt:lpstr>Gráfico2 (5)</vt:lpstr>
    </vt:vector>
  </TitlesOfParts>
  <Company>DEFENSA CIVIL COLOMBIANA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Planeacion1</dc:creator>
  <cp:lastModifiedBy>Carmen Rubio</cp:lastModifiedBy>
  <cp:lastPrinted>2013-12-17T22:54:54Z</cp:lastPrinted>
  <dcterms:created xsi:type="dcterms:W3CDTF">2007-01-31T00:40:47Z</dcterms:created>
  <dcterms:modified xsi:type="dcterms:W3CDTF">2021-10-05T15:57:23Z</dcterms:modified>
</cp:coreProperties>
</file>