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opez\AppData\Local\Microsoft\Windows\INetCache\Content.Outlook\7RT96IUZ\"/>
    </mc:Choice>
  </mc:AlternateContent>
  <xr:revisionPtr revIDLastSave="0" documentId="13_ncr:1_{FFBB1BC7-EA22-42F1-AD12-4127BAAA5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agrega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1" l="1"/>
  <c r="C43" i="1" l="1"/>
  <c r="C54" i="1" l="1"/>
  <c r="C4" i="1"/>
  <c r="C14" i="1"/>
  <c r="C22" i="1"/>
  <c r="C31" i="1"/>
  <c r="C83" i="1" l="1"/>
  <c r="C62" i="1"/>
  <c r="C34" i="1" l="1"/>
  <c r="C65" i="1" l="1"/>
  <c r="C48" i="1"/>
  <c r="C77" i="1" l="1"/>
  <c r="C52" i="1"/>
  <c r="C57" i="1" l="1"/>
  <c r="C72" i="1" l="1"/>
  <c r="C40" i="1"/>
  <c r="C30" i="1" s="1"/>
  <c r="C42" i="1" l="1"/>
  <c r="C29" i="1" s="1"/>
  <c r="C74" i="1" l="1"/>
  <c r="C3" i="1" l="1"/>
  <c r="C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Ernesto López Torres</author>
  </authors>
  <commentList>
    <comment ref="C49" authorId="0" shapeId="0" xr:uid="{1F79360B-7342-4BD2-A0D8-20385AE91A67}">
      <text>
        <r>
          <rPr>
            <b/>
            <sz val="9"/>
            <color indexed="81"/>
            <rFont val="Tahoma"/>
            <family val="2"/>
          </rPr>
          <t>Luis Ernesto López Torres:</t>
        </r>
        <r>
          <rPr>
            <sz val="9"/>
            <color indexed="81"/>
            <rFont val="Tahoma"/>
            <family val="2"/>
          </rPr>
          <t xml:space="preserve">
Se programa para completar presupuesto aprobado en Decreto No.1676 de 2024.  Sin tener en cuenta el bloqueo.</t>
        </r>
      </text>
    </comment>
  </commentList>
</comments>
</file>

<file path=xl/sharedStrings.xml><?xml version="1.0" encoding="utf-8"?>
<sst xmlns="http://schemas.openxmlformats.org/spreadsheetml/2006/main" count="177" uniqueCount="172">
  <si>
    <t>RUBRO</t>
  </si>
  <si>
    <t>DESCRIPCIÓN</t>
  </si>
  <si>
    <t>VALOR</t>
  </si>
  <si>
    <t>A-01-01-01-001-001</t>
  </si>
  <si>
    <t>Sueldo Básico</t>
  </si>
  <si>
    <t>A-01-01-01-001-004</t>
  </si>
  <si>
    <t>A-01-01-01-001-005</t>
  </si>
  <si>
    <t>A-01-01-01-001-006</t>
  </si>
  <si>
    <t>A-01-01-01-001-007</t>
  </si>
  <si>
    <t>A-01-01-01-001-009</t>
  </si>
  <si>
    <t>A-01-01-01-001-010</t>
  </si>
  <si>
    <t>Subsidio Alimentación</t>
  </si>
  <si>
    <t>Auxilio Transporte</t>
  </si>
  <si>
    <t>Contribuciones inherentes a la Nómina</t>
  </si>
  <si>
    <t>A-01-01-01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</si>
  <si>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</si>
  <si>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</si>
  <si>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</si>
  <si>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</si>
  <si>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</si>
  <si>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</si>
  <si>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</si>
  <si>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</si>
  <si>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</si>
  <si>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</si>
  <si>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</si>
  <si>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</si>
  <si>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</si>
  <si>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</si>
  <si>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</si>
  <si>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Sueldo de Vacaciones</t>
  </si>
  <si>
    <t>Indemnización por vacaciones</t>
  </si>
  <si>
    <t>Bonificación especial de recreación</t>
  </si>
  <si>
    <t>Prima Técnica no Salarial</t>
  </si>
  <si>
    <t>Bonificiacón de Dirección</t>
  </si>
  <si>
    <t>A-02</t>
  </si>
  <si>
    <t>Adquisición de Bienes y Servicios</t>
  </si>
  <si>
    <t>A-02-02-02-008-005</t>
  </si>
  <si>
    <t>A-02-02-02-008-004</t>
  </si>
  <si>
    <t>A-02-02-02-008</t>
  </si>
  <si>
    <t>A-03</t>
  </si>
  <si>
    <t>Transferencias</t>
  </si>
  <si>
    <t>A-03-03-04-015 -10</t>
  </si>
  <si>
    <t>Fondo Nacional de Emergencias</t>
  </si>
  <si>
    <t>A-03-03-04-015 -20</t>
  </si>
  <si>
    <t>Ingresos Corrientes</t>
  </si>
  <si>
    <t>Prestaciones Sociales</t>
  </si>
  <si>
    <t>A-03-04</t>
  </si>
  <si>
    <t>Mesadas Pensionales (de pensiones)</t>
  </si>
  <si>
    <t>Bonos Pensionales (de pensiones)</t>
  </si>
  <si>
    <t>A-03-04-02-012-001</t>
  </si>
  <si>
    <t>Incapacidades (no de pensiones)</t>
  </si>
  <si>
    <t>A-03-04-02-012-002</t>
  </si>
  <si>
    <t>Licencias de maternidad o paternidad</t>
  </si>
  <si>
    <t>A-07-01-01</t>
  </si>
  <si>
    <t>Cesantías Definitivas</t>
  </si>
  <si>
    <t>A-07-01-02</t>
  </si>
  <si>
    <t>Cesantías Parciales</t>
  </si>
  <si>
    <t>A-03-10</t>
  </si>
  <si>
    <t>Sentencias y Conciliaciones</t>
  </si>
  <si>
    <t>A-03-10-01-001</t>
  </si>
  <si>
    <t>Sentencias</t>
  </si>
  <si>
    <t>Disminución Pasivos</t>
  </si>
  <si>
    <t>A-07</t>
  </si>
  <si>
    <t>A-08</t>
  </si>
  <si>
    <t>Gastos por tributos, multas,sanciones e intereses de mora</t>
  </si>
  <si>
    <t>Impuesto predial sobre tasa ambiental</t>
  </si>
  <si>
    <t>Impuesto alumbrado público</t>
  </si>
  <si>
    <t>Impuesto sobre vehículos automotores</t>
  </si>
  <si>
    <t>Auxilio cesantías</t>
  </si>
  <si>
    <t>A-08-01-02-001</t>
  </si>
  <si>
    <t>A-08-01-02-004</t>
  </si>
  <si>
    <t>A-08-01-02-006</t>
  </si>
  <si>
    <t>TOTAL</t>
  </si>
  <si>
    <t>A-02-02-02-007-002</t>
  </si>
  <si>
    <t>A-02-02-02-007-001</t>
  </si>
  <si>
    <t>A-02-02-02-009</t>
  </si>
  <si>
    <t>A-02-02-02-006-009</t>
  </si>
  <si>
    <t>A-02-02-02-008-007</t>
  </si>
  <si>
    <t>A-02-02-02-006-008</t>
  </si>
  <si>
    <t>A-02-02-01-003-002</t>
  </si>
  <si>
    <t>A-02-02-01-003-005</t>
  </si>
  <si>
    <t>A-02-02-02-010</t>
  </si>
  <si>
    <t>A-02-02-01-004-007</t>
  </si>
  <si>
    <t>A-02-02-02-008-003</t>
  </si>
  <si>
    <t>Dotación (Prendas de vestir y calzado)</t>
  </si>
  <si>
    <t>Pinturas y barnices y productors relacionados, Tintas (Tonners)</t>
  </si>
  <si>
    <t>A-02-02-02-007-003</t>
  </si>
  <si>
    <t>Servicios postales y de mensajería (Correspondencia)</t>
  </si>
  <si>
    <t>Viaticos de los funcionarios en comisión</t>
  </si>
  <si>
    <t>Servicios de educación (Capacitación)</t>
  </si>
  <si>
    <t>A-02-02-02-009-002</t>
  </si>
  <si>
    <t>Servicios de esparcimiento culturales y deportivos (Bienestar)</t>
  </si>
  <si>
    <t>A-02-02-02-009-006</t>
  </si>
  <si>
    <t xml:space="preserve"> </t>
  </si>
  <si>
    <t>Otros servicios profesionales, científicos y técnicos</t>
  </si>
  <si>
    <t>Gastos de Personal</t>
  </si>
  <si>
    <t>A-02-02-01-002-008</t>
  </si>
  <si>
    <t>A-02-02-01</t>
  </si>
  <si>
    <t>Materiales y Suministros</t>
  </si>
  <si>
    <t>A-02-02-01-002</t>
  </si>
  <si>
    <t xml:space="preserve">Productos alimenticios, bebidas y tabaco, textiles, prendas de vestir </t>
  </si>
  <si>
    <t>A-02-02-01-003</t>
  </si>
  <si>
    <t>Otros bienes transportables</t>
  </si>
  <si>
    <t>A-02-02-01-004</t>
  </si>
  <si>
    <t>Productos metálicos, maquinaria y equipo</t>
  </si>
  <si>
    <t>A-02-02-02-006</t>
  </si>
  <si>
    <t>Servicios de alojamiento, suministro de comidas, bebidas, servicios de transporte, servicios de distribución de energía, gas y agua</t>
  </si>
  <si>
    <t>A-02-02-02-007</t>
  </si>
  <si>
    <t>Servicios financieros, servicios conexos, servicios inmobiliarios y servicios de Leasing</t>
  </si>
  <si>
    <t>Servicios prestados a las empresas y servicios de producción</t>
  </si>
  <si>
    <t>Servicios para la comunidad, sociales y personales</t>
  </si>
  <si>
    <t xml:space="preserve">Pasta o pulpa, papel o  productos de papel impresos y artículos relacionados </t>
  </si>
  <si>
    <t>A-02-02-01-002-003</t>
  </si>
  <si>
    <t>A-02-02-01-003-006</t>
  </si>
  <si>
    <t>A-02-02-01-003-007</t>
  </si>
  <si>
    <t>A-02-02-01-003-008</t>
  </si>
  <si>
    <t>Productos de molinería, almidones, otros productos alimenticios</t>
  </si>
  <si>
    <t>Productos de caucho y plásticos</t>
  </si>
  <si>
    <t>Vidrio y productos de vidrio y otros productos no metálicos</t>
  </si>
  <si>
    <t>A-02-02-02-009-004</t>
  </si>
  <si>
    <t>Servicios de alcantarillado, recolección y tratamiento de desechos</t>
  </si>
  <si>
    <t>A-02-02-02</t>
  </si>
  <si>
    <t>Adquisición de servicios</t>
  </si>
  <si>
    <t>Inversión</t>
  </si>
  <si>
    <t>A-01-01-01-001-003</t>
  </si>
  <si>
    <t>Prima Técnica Salarial</t>
  </si>
  <si>
    <t>Auxilio Conectividad</t>
  </si>
  <si>
    <t>A-01-01-01-001-012</t>
  </si>
  <si>
    <t>Servicos de distribución de electricidad y agua</t>
  </si>
  <si>
    <t>Equipos de radio, televisión y comunicaciones (Licencias)</t>
  </si>
  <si>
    <t>Servicios de telecomunicaciones, transmisión y suministro de información</t>
  </si>
  <si>
    <t>Servicios de mantenimiento, reparación e instalación</t>
  </si>
  <si>
    <t>Cuota fiscalización y auditaje</t>
  </si>
  <si>
    <t>Multas sanciones</t>
  </si>
  <si>
    <t>A-03-04-02-004-002</t>
  </si>
  <si>
    <t>Cuotas partes Pensionales</t>
  </si>
  <si>
    <t>A-03-04-02-002</t>
  </si>
  <si>
    <t>A-03-04-02-001-002</t>
  </si>
  <si>
    <t>Servicio de transporte de pasajeros</t>
  </si>
  <si>
    <t>A-02-02-02-006-004</t>
  </si>
  <si>
    <t>Servicios Financieros y Servicios Conexos</t>
  </si>
  <si>
    <t>Servicios inmobiliarios</t>
  </si>
  <si>
    <t>Servicio de soporte</t>
  </si>
  <si>
    <t>A-08-04-01</t>
  </si>
  <si>
    <t>A-08-05</t>
  </si>
  <si>
    <t>Adquisición de bienes y servicios - Centros Logísiticos y Operativos construidos, fortalecimiento de la infraestructura operativa de la Defensa Civil Colombiana a nivel nacional.</t>
  </si>
  <si>
    <t>A-03-04-02-014</t>
  </si>
  <si>
    <t>Auxilios funerarios</t>
  </si>
  <si>
    <t>Prima de Servicio</t>
  </si>
  <si>
    <t>Bonificación por Servicios Prestados</t>
  </si>
  <si>
    <t>Prima de Navidad</t>
  </si>
  <si>
    <t>Prima de Vacaciones</t>
  </si>
  <si>
    <t>Aportes a la seguridad social en salud</t>
  </si>
  <si>
    <t>Aportes a Cajas Compensación Familiar</t>
  </si>
  <si>
    <t>Aportes Generales al Sistema de Riesgos Laborales</t>
  </si>
  <si>
    <t>Aportes al ICBF</t>
  </si>
  <si>
    <t>Aportes alSENA</t>
  </si>
  <si>
    <t>Aportes a la seguridad social en pensiones</t>
  </si>
  <si>
    <t>Prima de Coordinación</t>
  </si>
  <si>
    <t>C-1506-0100-3-10101C 1506022-02</t>
  </si>
  <si>
    <t>C-1506-0100-4-10101C 1506020-02</t>
  </si>
  <si>
    <t>C-1506-0100-5-10101C 1506022-02</t>
  </si>
  <si>
    <t>C-1599-0100-1-20119G-1599063-02</t>
  </si>
  <si>
    <t>Adquisición de bienes y servicios Centros Logísticos y Operativos construidos-Fortalecimiento de los servicios de la Defensa Civil Colombiana en Mocoa</t>
  </si>
  <si>
    <t>Adquisición de bienes y servicios- servicios de Gestión Documental- Fortalecimiento de la gestión documental y archivística en la Defensa Civil Colombiana a nivel nacional.</t>
  </si>
  <si>
    <t>Adquisición de bienes y servicios - Capacidad de atención de emergencias- mejoramiento de la capacidad de respuesta para intervenir ante la ocurrencia de desastres en el territorio nacional.</t>
  </si>
  <si>
    <t>Servicios de impresión con insumos</t>
  </si>
  <si>
    <t>Salario</t>
  </si>
  <si>
    <t>Remuneraciones no constitutivas de factor salarial</t>
  </si>
  <si>
    <t>Servicios de apoyo al transporte</t>
  </si>
  <si>
    <t>A-02-02-02-006-007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</si>
</sst>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C0000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9" fontId="8" fillId="0" borderId="0" applyFill="0" applyBorder="0" applyProtection="0">
      <alignment horizontal="left" vertical="center"/>
    </xf>
    <xf numFmtId="0" fontId="7" fillId="0" borderId="0"/>
  </cellStyleXfs>
  <cellXfs count="4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3" xfId="0" applyFont="1" applyFill="1" applyBorder="1"/>
    <xf numFmtId="0" fontId="2" fillId="2" borderId="2" xfId="0" applyFont="1" applyFill="1" applyBorder="1" applyAlignment="1">
      <alignment vertical="center"/>
    </xf>
    <xf numFmtId="3" fontId="2" fillId="2" borderId="3" xfId="0" applyNumberFormat="1" applyFont="1" applyFill="1" applyBorder="1"/>
    <xf numFmtId="3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3" fontId="0" fillId="0" borderId="4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horizontal="right"/>
    </xf>
    <xf numFmtId="0" fontId="0" fillId="0" borderId="0" xfId="0" applyFont="1"/>
    <xf numFmtId="3" fontId="0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2" xfId="0" applyNumberFormat="1" applyFont="1" applyBorder="1" applyAlignment="1">
      <alignment vertical="center"/>
    </xf>
    <xf numFmtId="3" fontId="0" fillId="4" borderId="2" xfId="0" applyNumberFormat="1" applyFont="1" applyFill="1" applyBorder="1" applyAlignment="1">
      <alignment vertical="center"/>
    </xf>
    <xf numFmtId="3" fontId="0" fillId="4" borderId="2" xfId="0" applyNumberForma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0" fillId="4" borderId="5" xfId="0" applyNumberFormat="1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4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0" fillId="0" borderId="0" xfId="0" applyNumberFormat="1" applyFont="1"/>
    <xf numFmtId="0" fontId="1" fillId="0" borderId="6" xfId="0" applyFont="1" applyBorder="1"/>
    <xf numFmtId="0" fontId="0" fillId="0" borderId="4" xfId="0" applyFont="1" applyBorder="1" applyAlignment="1">
      <alignment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1" fillId="0" borderId="7" xfId="0" applyFont="1" applyBorder="1"/>
    <xf numFmtId="0" fontId="6" fillId="2" borderId="7" xfId="0" applyFont="1" applyFill="1" applyBorder="1" applyAlignment="1">
      <alignment horizontal="center"/>
    </xf>
    <xf numFmtId="3" fontId="2" fillId="2" borderId="7" xfId="0" applyNumberFormat="1" applyFont="1" applyFill="1" applyBorder="1"/>
    <xf numFmtId="3" fontId="0" fillId="2" borderId="4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</cellXfs>
  <cellStyles count="4">
    <cellStyle name="BodyStyle" xfId="2" xr:uid="{00000000-0005-0000-0000-000000000000}"/>
    <cellStyle name="Normal" xfId="0" builtinId="0"/>
    <cellStyle name="Normal 2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showGridLines="0" tabSelected="1" workbookViewId="0">
      <selection activeCell="E44" sqref="E44"/>
    </sheetView>
  </sheetViews>
  <sheetFormatPr baseColWidth="10" defaultRowHeight="15" x14ac:dyDescent="0.2"/>
  <cols>
    <col min="1" max="1" width="18.7109375" style="1" customWidth="1"/>
    <col min="2" max="2" width="76.28515625" style="1" customWidth="1"/>
    <col min="3" max="3" width="17.7109375" style="1" customWidth="1"/>
    <col min="4" max="4" width="15.85546875" style="1" bestFit="1" customWidth="1"/>
    <col min="5" max="5" width="14.7109375" style="1" bestFit="1" customWidth="1"/>
    <col min="6" max="6" width="11.42578125" style="1"/>
    <col min="7" max="7" width="23.7109375" style="1" customWidth="1"/>
    <col min="8" max="8" width="18.42578125" style="1" customWidth="1"/>
    <col min="9" max="9" width="18.140625" style="1" customWidth="1"/>
    <col min="10" max="10" width="11.42578125" style="1" customWidth="1"/>
    <col min="11" max="16384" width="11.42578125" style="1"/>
  </cols>
  <sheetData>
    <row r="1" spans="1:5" ht="15.75" thickBot="1" x14ac:dyDescent="0.25"/>
    <row r="2" spans="1:5" ht="23.25" customHeight="1" x14ac:dyDescent="0.25">
      <c r="A2" s="7" t="s">
        <v>0</v>
      </c>
      <c r="B2" s="7" t="s">
        <v>1</v>
      </c>
      <c r="C2" s="7" t="s">
        <v>2</v>
      </c>
      <c r="D2" s="14"/>
      <c r="E2" s="14"/>
    </row>
    <row r="3" spans="1:5" ht="23.25" customHeight="1" x14ac:dyDescent="0.25">
      <c r="A3" s="3" t="s">
        <v>14</v>
      </c>
      <c r="B3" s="9" t="s">
        <v>96</v>
      </c>
      <c r="C3" s="13">
        <f>C4+C14+C22</f>
        <v>20073000000</v>
      </c>
      <c r="D3" s="33" t="s">
        <v>94</v>
      </c>
      <c r="E3" s="14"/>
    </row>
    <row r="4" spans="1:5" ht="22.5" customHeight="1" x14ac:dyDescent="0.25">
      <c r="A4" s="34"/>
      <c r="B4" s="3" t="s">
        <v>168</v>
      </c>
      <c r="C4" s="5">
        <f>C5+C6+C7+C8+C9+C10+C11+C12+C13</f>
        <v>13231000000</v>
      </c>
      <c r="D4" s="15"/>
      <c r="E4" s="15"/>
    </row>
    <row r="5" spans="1:5" x14ac:dyDescent="0.2">
      <c r="A5" s="23" t="s">
        <v>3</v>
      </c>
      <c r="B5" s="23" t="s">
        <v>4</v>
      </c>
      <c r="C5" s="17">
        <v>10352000000</v>
      </c>
      <c r="D5" s="15"/>
      <c r="E5" s="15"/>
    </row>
    <row r="6" spans="1:5" x14ac:dyDescent="0.2">
      <c r="A6" s="23" t="s">
        <v>125</v>
      </c>
      <c r="B6" s="23" t="s">
        <v>126</v>
      </c>
      <c r="C6" s="17">
        <v>60000000</v>
      </c>
      <c r="D6" s="15"/>
      <c r="E6" s="15"/>
    </row>
    <row r="7" spans="1:5" x14ac:dyDescent="0.2">
      <c r="A7" s="23" t="s">
        <v>5</v>
      </c>
      <c r="B7" s="23" t="s">
        <v>11</v>
      </c>
      <c r="C7" s="17">
        <v>145000000</v>
      </c>
      <c r="D7" s="15"/>
      <c r="E7" s="15"/>
    </row>
    <row r="8" spans="1:5" x14ac:dyDescent="0.2">
      <c r="A8" s="23" t="s">
        <v>6</v>
      </c>
      <c r="B8" s="23" t="s">
        <v>12</v>
      </c>
      <c r="C8" s="17">
        <v>260000000</v>
      </c>
      <c r="D8" s="15"/>
      <c r="E8" s="15"/>
    </row>
    <row r="9" spans="1:5" x14ac:dyDescent="0.2">
      <c r="A9" s="23" t="s">
        <v>7</v>
      </c>
      <c r="B9" s="23" t="s">
        <v>149</v>
      </c>
      <c r="C9" s="17">
        <v>510000000</v>
      </c>
      <c r="D9" s="15"/>
      <c r="E9" s="15"/>
    </row>
    <row r="10" spans="1:5" x14ac:dyDescent="0.2">
      <c r="A10" s="23" t="s">
        <v>8</v>
      </c>
      <c r="B10" s="23" t="s">
        <v>150</v>
      </c>
      <c r="C10" s="17">
        <v>374000000</v>
      </c>
      <c r="D10" s="15"/>
      <c r="E10" s="15"/>
    </row>
    <row r="11" spans="1:5" x14ac:dyDescent="0.2">
      <c r="A11" s="23" t="s">
        <v>9</v>
      </c>
      <c r="B11" s="23" t="s">
        <v>151</v>
      </c>
      <c r="C11" s="17">
        <v>1070000000</v>
      </c>
      <c r="D11" s="15"/>
      <c r="E11" s="15"/>
    </row>
    <row r="12" spans="1:5" x14ac:dyDescent="0.2">
      <c r="A12" s="23" t="s">
        <v>10</v>
      </c>
      <c r="B12" s="23" t="s">
        <v>152</v>
      </c>
      <c r="C12" s="17">
        <v>460000000</v>
      </c>
      <c r="D12" s="15"/>
      <c r="E12" s="15"/>
    </row>
    <row r="13" spans="1:5" x14ac:dyDescent="0.2">
      <c r="A13" s="23" t="s">
        <v>128</v>
      </c>
      <c r="B13" s="23" t="s">
        <v>127</v>
      </c>
      <c r="C13" s="17">
        <v>0</v>
      </c>
      <c r="D13" s="15"/>
      <c r="E13" s="15"/>
    </row>
    <row r="14" spans="1:5" ht="19.5" customHeight="1" x14ac:dyDescent="0.2">
      <c r="A14" s="4" t="s">
        <v>15</v>
      </c>
      <c r="B14" s="4" t="s">
        <v>13</v>
      </c>
      <c r="C14" s="6">
        <f>C15+C16+C17+C18+C19+C20+C21</f>
        <v>4836000000</v>
      </c>
      <c r="D14" s="15"/>
      <c r="E14" s="15"/>
    </row>
    <row r="15" spans="1:5" x14ac:dyDescent="0.2">
      <c r="A15" s="23" t="s">
        <v>16</v>
      </c>
      <c r="B15" s="23" t="s">
        <v>158</v>
      </c>
      <c r="C15" s="17">
        <v>1396000000</v>
      </c>
      <c r="D15" s="15"/>
      <c r="E15" s="15"/>
    </row>
    <row r="16" spans="1:5" x14ac:dyDescent="0.2">
      <c r="A16" s="23" t="s">
        <v>17</v>
      </c>
      <c r="B16" s="23" t="s">
        <v>153</v>
      </c>
      <c r="C16" s="17">
        <v>900000000</v>
      </c>
      <c r="D16" s="15"/>
      <c r="E16" s="15"/>
    </row>
    <row r="17" spans="1:5" x14ac:dyDescent="0.2">
      <c r="A17" s="23" t="s">
        <v>18</v>
      </c>
      <c r="B17" s="23" t="s">
        <v>69</v>
      </c>
      <c r="C17" s="17">
        <v>1060000000</v>
      </c>
      <c r="D17" s="15"/>
      <c r="E17" s="15"/>
    </row>
    <row r="18" spans="1:5" x14ac:dyDescent="0.2">
      <c r="A18" s="23" t="s">
        <v>19</v>
      </c>
      <c r="B18" s="23" t="s">
        <v>154</v>
      </c>
      <c r="C18" s="17">
        <v>460000000</v>
      </c>
      <c r="D18" s="15"/>
      <c r="E18" s="15"/>
    </row>
    <row r="19" spans="1:5" x14ac:dyDescent="0.2">
      <c r="A19" s="23" t="s">
        <v>20</v>
      </c>
      <c r="B19" s="23" t="s">
        <v>155</v>
      </c>
      <c r="C19" s="17">
        <v>440000000</v>
      </c>
      <c r="D19" s="15"/>
      <c r="E19" s="15"/>
    </row>
    <row r="20" spans="1:5" x14ac:dyDescent="0.2">
      <c r="A20" s="23" t="s">
        <v>21</v>
      </c>
      <c r="B20" s="23" t="s">
        <v>156</v>
      </c>
      <c r="C20" s="17">
        <v>350000000</v>
      </c>
      <c r="D20" s="15"/>
      <c r="E20" s="15"/>
    </row>
    <row r="21" spans="1:5" x14ac:dyDescent="0.2">
      <c r="A21" s="23" t="s">
        <v>22</v>
      </c>
      <c r="B21" s="23" t="s">
        <v>157</v>
      </c>
      <c r="C21" s="17">
        <v>230000000</v>
      </c>
      <c r="D21" s="15"/>
      <c r="E21" s="15"/>
    </row>
    <row r="22" spans="1:5" ht="31.5" customHeight="1" x14ac:dyDescent="0.2">
      <c r="A22" s="4" t="s">
        <v>23</v>
      </c>
      <c r="B22" s="11" t="s">
        <v>169</v>
      </c>
      <c r="C22" s="6">
        <f>C23+C24+C25+C26+C27+C28</f>
        <v>2006000000</v>
      </c>
      <c r="D22" s="15"/>
      <c r="E22" s="15"/>
    </row>
    <row r="23" spans="1:5" x14ac:dyDescent="0.2">
      <c r="A23" s="23" t="s">
        <v>24</v>
      </c>
      <c r="B23" s="23" t="s">
        <v>30</v>
      </c>
      <c r="C23" s="17">
        <v>789000000</v>
      </c>
      <c r="D23" s="15"/>
      <c r="E23" s="15"/>
    </row>
    <row r="24" spans="1:5" x14ac:dyDescent="0.2">
      <c r="A24" s="23" t="s">
        <v>25</v>
      </c>
      <c r="B24" s="23" t="s">
        <v>31</v>
      </c>
      <c r="C24" s="17">
        <v>50000000</v>
      </c>
      <c r="D24" s="15"/>
      <c r="E24" s="15"/>
    </row>
    <row r="25" spans="1:5" x14ac:dyDescent="0.2">
      <c r="A25" s="23" t="s">
        <v>26</v>
      </c>
      <c r="B25" s="23" t="s">
        <v>32</v>
      </c>
      <c r="C25" s="17">
        <v>57000000</v>
      </c>
      <c r="D25" s="15"/>
      <c r="E25" s="15"/>
    </row>
    <row r="26" spans="1:5" x14ac:dyDescent="0.2">
      <c r="A26" s="23" t="s">
        <v>27</v>
      </c>
      <c r="B26" s="23" t="s">
        <v>33</v>
      </c>
      <c r="C26" s="17">
        <v>900000000</v>
      </c>
      <c r="D26" s="15"/>
      <c r="E26" s="15"/>
    </row>
    <row r="27" spans="1:5" x14ac:dyDescent="0.2">
      <c r="A27" s="23" t="s">
        <v>28</v>
      </c>
      <c r="B27" s="23" t="s">
        <v>159</v>
      </c>
      <c r="C27" s="17">
        <v>150000000</v>
      </c>
      <c r="D27" s="15"/>
      <c r="E27" s="15"/>
    </row>
    <row r="28" spans="1:5" x14ac:dyDescent="0.2">
      <c r="A28" s="23" t="s">
        <v>29</v>
      </c>
      <c r="B28" s="23" t="s">
        <v>34</v>
      </c>
      <c r="C28" s="17">
        <v>60000000</v>
      </c>
      <c r="D28" s="15"/>
      <c r="E28" s="15"/>
    </row>
    <row r="29" spans="1:5" ht="25.5" customHeight="1" x14ac:dyDescent="0.2">
      <c r="A29" s="4" t="s">
        <v>35</v>
      </c>
      <c r="B29" s="24" t="s">
        <v>36</v>
      </c>
      <c r="C29" s="6">
        <f>C30+C42</f>
        <v>6287000000</v>
      </c>
      <c r="D29" s="15"/>
      <c r="E29" s="15" t="s">
        <v>94</v>
      </c>
    </row>
    <row r="30" spans="1:5" ht="21.75" customHeight="1" x14ac:dyDescent="0.2">
      <c r="A30" s="4" t="s">
        <v>98</v>
      </c>
      <c r="B30" s="4" t="s">
        <v>99</v>
      </c>
      <c r="C30" s="6">
        <f>C31+C34+C40</f>
        <v>885700000</v>
      </c>
      <c r="D30" s="15"/>
      <c r="E30" s="15"/>
    </row>
    <row r="31" spans="1:5" x14ac:dyDescent="0.2">
      <c r="A31" s="8" t="s">
        <v>100</v>
      </c>
      <c r="B31" s="4" t="s">
        <v>101</v>
      </c>
      <c r="C31" s="6">
        <f>C32+C33</f>
        <v>258200000</v>
      </c>
      <c r="D31" s="15"/>
      <c r="E31" s="15"/>
    </row>
    <row r="32" spans="1:5" x14ac:dyDescent="0.2">
      <c r="A32" s="25" t="s">
        <v>113</v>
      </c>
      <c r="B32" s="26" t="s">
        <v>117</v>
      </c>
      <c r="C32" s="18">
        <v>0</v>
      </c>
      <c r="D32" s="15"/>
      <c r="E32" s="15"/>
    </row>
    <row r="33" spans="1:6" x14ac:dyDescent="0.2">
      <c r="A33" s="25" t="s">
        <v>97</v>
      </c>
      <c r="B33" s="27" t="s">
        <v>85</v>
      </c>
      <c r="C33" s="19">
        <v>258200000</v>
      </c>
      <c r="D33" s="15"/>
      <c r="E33" s="15"/>
    </row>
    <row r="34" spans="1:6" x14ac:dyDescent="0.2">
      <c r="A34" s="8" t="s">
        <v>102</v>
      </c>
      <c r="B34" s="4" t="s">
        <v>103</v>
      </c>
      <c r="C34" s="6">
        <f>C35+C36+C37+C38+C39</f>
        <v>47500000</v>
      </c>
      <c r="D34" s="15"/>
      <c r="E34" s="15"/>
    </row>
    <row r="35" spans="1:6" x14ac:dyDescent="0.2">
      <c r="A35" s="25" t="s">
        <v>80</v>
      </c>
      <c r="B35" s="27" t="s">
        <v>112</v>
      </c>
      <c r="C35" s="19">
        <v>37500000</v>
      </c>
      <c r="D35" s="15"/>
      <c r="E35" s="15"/>
    </row>
    <row r="36" spans="1:6" x14ac:dyDescent="0.2">
      <c r="A36" s="25" t="s">
        <v>81</v>
      </c>
      <c r="B36" s="27" t="s">
        <v>86</v>
      </c>
      <c r="C36" s="19">
        <v>10000000</v>
      </c>
      <c r="D36" s="15"/>
      <c r="E36" s="15"/>
    </row>
    <row r="37" spans="1:6" hidden="1" x14ac:dyDescent="0.2">
      <c r="A37" s="25" t="s">
        <v>114</v>
      </c>
      <c r="B37" s="27" t="s">
        <v>118</v>
      </c>
      <c r="C37" s="19">
        <v>0</v>
      </c>
      <c r="D37" s="15"/>
      <c r="E37" s="15"/>
      <c r="F37" s="2"/>
    </row>
    <row r="38" spans="1:6" hidden="1" x14ac:dyDescent="0.2">
      <c r="A38" s="25" t="s">
        <v>115</v>
      </c>
      <c r="B38" s="27" t="s">
        <v>119</v>
      </c>
      <c r="C38" s="19">
        <v>0</v>
      </c>
      <c r="D38" s="15"/>
      <c r="E38" s="15"/>
      <c r="F38" s="2"/>
    </row>
    <row r="39" spans="1:6" hidden="1" x14ac:dyDescent="0.2">
      <c r="A39" s="25" t="s">
        <v>116</v>
      </c>
      <c r="B39" s="27" t="s">
        <v>103</v>
      </c>
      <c r="C39" s="19">
        <v>0</v>
      </c>
      <c r="D39" s="15"/>
      <c r="E39" s="15"/>
      <c r="F39" s="2"/>
    </row>
    <row r="40" spans="1:6" x14ac:dyDescent="0.2">
      <c r="A40" s="8" t="s">
        <v>104</v>
      </c>
      <c r="B40" s="4" t="s">
        <v>105</v>
      </c>
      <c r="C40" s="6">
        <f>C41</f>
        <v>580000000</v>
      </c>
      <c r="D40" s="15"/>
      <c r="E40" s="15"/>
      <c r="F40" s="2"/>
    </row>
    <row r="41" spans="1:6" x14ac:dyDescent="0.2">
      <c r="A41" s="25" t="s">
        <v>83</v>
      </c>
      <c r="B41" s="27" t="s">
        <v>130</v>
      </c>
      <c r="C41" s="19">
        <v>580000000</v>
      </c>
      <c r="D41" s="15"/>
      <c r="E41" s="15"/>
      <c r="F41" s="2"/>
    </row>
    <row r="42" spans="1:6" ht="27" customHeight="1" x14ac:dyDescent="0.2">
      <c r="A42" s="4" t="s">
        <v>122</v>
      </c>
      <c r="B42" s="4" t="s">
        <v>123</v>
      </c>
      <c r="C42" s="6">
        <f>C43+C48+C52+C57+C61</f>
        <v>5401300000</v>
      </c>
      <c r="D42" s="15"/>
      <c r="E42" s="15"/>
      <c r="F42" s="2"/>
    </row>
    <row r="43" spans="1:6" ht="30" x14ac:dyDescent="0.2">
      <c r="A43" s="8" t="s">
        <v>106</v>
      </c>
      <c r="B43" s="11" t="s">
        <v>107</v>
      </c>
      <c r="C43" s="6">
        <f>C44+C45+C46+C47</f>
        <v>508000000</v>
      </c>
      <c r="D43" s="15"/>
      <c r="E43" s="15"/>
      <c r="F43" s="2"/>
    </row>
    <row r="44" spans="1:6" x14ac:dyDescent="0.2">
      <c r="A44" s="28" t="s">
        <v>140</v>
      </c>
      <c r="B44" s="27" t="s">
        <v>139</v>
      </c>
      <c r="C44" s="19">
        <v>70000000</v>
      </c>
      <c r="D44" s="15"/>
      <c r="E44" s="15"/>
      <c r="F44" s="2"/>
    </row>
    <row r="45" spans="1:6" x14ac:dyDescent="0.2">
      <c r="A45" s="28" t="s">
        <v>171</v>
      </c>
      <c r="B45" s="27" t="s">
        <v>170</v>
      </c>
      <c r="C45" s="19">
        <v>10000000</v>
      </c>
      <c r="D45" s="15"/>
      <c r="E45" s="15"/>
      <c r="F45" s="2"/>
    </row>
    <row r="46" spans="1:6" x14ac:dyDescent="0.2">
      <c r="A46" s="28" t="s">
        <v>79</v>
      </c>
      <c r="B46" s="27" t="s">
        <v>88</v>
      </c>
      <c r="C46" s="19">
        <v>13000000</v>
      </c>
      <c r="D46" s="15"/>
      <c r="E46" s="15"/>
      <c r="F46" s="2"/>
    </row>
    <row r="47" spans="1:6" x14ac:dyDescent="0.2">
      <c r="A47" s="28" t="s">
        <v>77</v>
      </c>
      <c r="B47" s="27" t="s">
        <v>129</v>
      </c>
      <c r="C47" s="19">
        <v>415000000</v>
      </c>
      <c r="D47" s="15"/>
      <c r="E47" s="15"/>
      <c r="F47" s="2"/>
    </row>
    <row r="48" spans="1:6" x14ac:dyDescent="0.2">
      <c r="A48" s="8" t="s">
        <v>108</v>
      </c>
      <c r="B48" s="4" t="s">
        <v>109</v>
      </c>
      <c r="C48" s="6">
        <f>C49+C50+C51</f>
        <v>1153794000</v>
      </c>
      <c r="D48" s="15"/>
      <c r="E48" s="15"/>
      <c r="F48" s="2"/>
    </row>
    <row r="49" spans="1:6" x14ac:dyDescent="0.2">
      <c r="A49" s="28" t="s">
        <v>75</v>
      </c>
      <c r="B49" s="27" t="s">
        <v>141</v>
      </c>
      <c r="C49" s="19">
        <f>30000000+707615503</f>
        <v>737615503</v>
      </c>
      <c r="D49" s="15"/>
      <c r="E49" s="15"/>
      <c r="F49" s="2"/>
    </row>
    <row r="50" spans="1:6" x14ac:dyDescent="0.2">
      <c r="A50" s="28" t="s">
        <v>74</v>
      </c>
      <c r="B50" s="27" t="s">
        <v>142</v>
      </c>
      <c r="C50" s="19">
        <v>416178497</v>
      </c>
      <c r="D50" s="15"/>
      <c r="E50" s="15"/>
      <c r="F50" s="2"/>
    </row>
    <row r="51" spans="1:6" x14ac:dyDescent="0.2">
      <c r="A51" s="28" t="s">
        <v>87</v>
      </c>
      <c r="B51" s="27" t="s">
        <v>167</v>
      </c>
      <c r="C51" s="19">
        <v>0</v>
      </c>
      <c r="D51" s="15"/>
      <c r="E51" s="15"/>
      <c r="F51" s="2"/>
    </row>
    <row r="52" spans="1:6" x14ac:dyDescent="0.2">
      <c r="A52" s="8" t="s">
        <v>39</v>
      </c>
      <c r="B52" s="4" t="s">
        <v>110</v>
      </c>
      <c r="C52" s="6">
        <f>C53+C54+C55+C56</f>
        <v>3563506000</v>
      </c>
      <c r="D52" s="15"/>
      <c r="E52" s="15"/>
      <c r="F52" s="2"/>
    </row>
    <row r="53" spans="1:6" x14ac:dyDescent="0.2">
      <c r="A53" s="28" t="s">
        <v>84</v>
      </c>
      <c r="B53" s="27" t="s">
        <v>95</v>
      </c>
      <c r="C53" s="19">
        <v>868006000</v>
      </c>
      <c r="D53" s="15"/>
      <c r="E53" s="15"/>
      <c r="F53" s="2"/>
    </row>
    <row r="54" spans="1:6" x14ac:dyDescent="0.2">
      <c r="A54" s="28" t="s">
        <v>38</v>
      </c>
      <c r="B54" s="27" t="s">
        <v>131</v>
      </c>
      <c r="C54" s="19">
        <f>33000000+274000000</f>
        <v>307000000</v>
      </c>
      <c r="D54" s="15"/>
      <c r="E54" s="15"/>
      <c r="F54" s="2"/>
    </row>
    <row r="55" spans="1:6" x14ac:dyDescent="0.2">
      <c r="A55" s="28" t="s">
        <v>37</v>
      </c>
      <c r="B55" s="27" t="s">
        <v>143</v>
      </c>
      <c r="C55" s="19">
        <v>1892000000</v>
      </c>
      <c r="D55" s="16"/>
      <c r="E55" s="15"/>
      <c r="F55" s="2"/>
    </row>
    <row r="56" spans="1:6" x14ac:dyDescent="0.2">
      <c r="A56" s="28" t="s">
        <v>78</v>
      </c>
      <c r="B56" s="27" t="s">
        <v>132</v>
      </c>
      <c r="C56" s="19">
        <v>496500000</v>
      </c>
      <c r="D56" s="15"/>
      <c r="E56" s="15"/>
      <c r="F56" s="2"/>
    </row>
    <row r="57" spans="1:6" x14ac:dyDescent="0.2">
      <c r="A57" s="8" t="s">
        <v>76</v>
      </c>
      <c r="B57" s="4" t="s">
        <v>111</v>
      </c>
      <c r="C57" s="6">
        <f>C58+C59+C60</f>
        <v>146000000</v>
      </c>
      <c r="D57" s="15"/>
      <c r="E57" s="15"/>
      <c r="F57" s="2"/>
    </row>
    <row r="58" spans="1:6" x14ac:dyDescent="0.2">
      <c r="A58" s="28" t="s">
        <v>91</v>
      </c>
      <c r="B58" s="27" t="s">
        <v>90</v>
      </c>
      <c r="C58" s="19">
        <v>30000000</v>
      </c>
      <c r="D58" s="15"/>
      <c r="E58" s="15"/>
      <c r="F58" s="2"/>
    </row>
    <row r="59" spans="1:6" x14ac:dyDescent="0.2">
      <c r="A59" s="28" t="s">
        <v>120</v>
      </c>
      <c r="B59" s="27" t="s">
        <v>121</v>
      </c>
      <c r="C59" s="19">
        <v>46000000</v>
      </c>
      <c r="D59" s="15"/>
      <c r="E59" s="15"/>
      <c r="F59" s="2"/>
    </row>
    <row r="60" spans="1:6" x14ac:dyDescent="0.2">
      <c r="A60" s="28" t="s">
        <v>93</v>
      </c>
      <c r="B60" s="27" t="s">
        <v>92</v>
      </c>
      <c r="C60" s="19">
        <v>70000000</v>
      </c>
      <c r="D60" s="15"/>
      <c r="E60" s="15"/>
      <c r="F60" s="2"/>
    </row>
    <row r="61" spans="1:6" x14ac:dyDescent="0.2">
      <c r="A61" s="8" t="s">
        <v>82</v>
      </c>
      <c r="B61" s="4" t="s">
        <v>89</v>
      </c>
      <c r="C61" s="6">
        <v>30000000</v>
      </c>
      <c r="D61" s="15"/>
      <c r="E61" s="15"/>
      <c r="F61" s="2"/>
    </row>
    <row r="62" spans="1:6" ht="21.75" customHeight="1" x14ac:dyDescent="0.2">
      <c r="A62" s="4" t="s">
        <v>40</v>
      </c>
      <c r="B62" s="29" t="s">
        <v>41</v>
      </c>
      <c r="C62" s="20">
        <f>C63+C64</f>
        <v>13961000000</v>
      </c>
      <c r="D62" s="15"/>
      <c r="E62" s="15"/>
      <c r="F62" s="2"/>
    </row>
    <row r="63" spans="1:6" x14ac:dyDescent="0.2">
      <c r="A63" s="23" t="s">
        <v>42</v>
      </c>
      <c r="B63" s="23" t="s">
        <v>43</v>
      </c>
      <c r="C63" s="17">
        <v>10961000000</v>
      </c>
      <c r="D63" s="15"/>
      <c r="E63" s="15"/>
      <c r="F63" s="2"/>
    </row>
    <row r="64" spans="1:6" x14ac:dyDescent="0.2">
      <c r="A64" s="23" t="s">
        <v>44</v>
      </c>
      <c r="B64" s="23" t="s">
        <v>45</v>
      </c>
      <c r="C64" s="17">
        <v>3000000000</v>
      </c>
      <c r="D64" s="15"/>
      <c r="E64" s="15"/>
      <c r="F64" s="2"/>
    </row>
    <row r="65" spans="1:6" ht="18" customHeight="1" x14ac:dyDescent="0.2">
      <c r="A65" s="30" t="s">
        <v>47</v>
      </c>
      <c r="B65" s="29" t="s">
        <v>46</v>
      </c>
      <c r="C65" s="20">
        <f>C66+C67+C68+C69+C70+C71</f>
        <v>3291000000</v>
      </c>
      <c r="D65" s="15"/>
      <c r="E65" s="15"/>
      <c r="F65" s="2"/>
    </row>
    <row r="66" spans="1:6" x14ac:dyDescent="0.2">
      <c r="A66" s="23" t="s">
        <v>138</v>
      </c>
      <c r="B66" s="23" t="s">
        <v>48</v>
      </c>
      <c r="C66" s="17">
        <v>1925000000</v>
      </c>
      <c r="D66" s="15"/>
      <c r="E66" s="15"/>
      <c r="F66" s="2"/>
    </row>
    <row r="67" spans="1:6" x14ac:dyDescent="0.2">
      <c r="A67" s="23" t="s">
        <v>137</v>
      </c>
      <c r="B67" s="23" t="s">
        <v>136</v>
      </c>
      <c r="C67" s="17">
        <v>31000000</v>
      </c>
      <c r="D67" s="15"/>
      <c r="E67" s="15"/>
      <c r="F67" s="2"/>
    </row>
    <row r="68" spans="1:6" x14ac:dyDescent="0.2">
      <c r="A68" s="23" t="s">
        <v>135</v>
      </c>
      <c r="B68" s="23" t="s">
        <v>49</v>
      </c>
      <c r="C68" s="17">
        <v>1224000000</v>
      </c>
      <c r="D68" s="15"/>
      <c r="E68" s="15"/>
      <c r="F68" s="2"/>
    </row>
    <row r="69" spans="1:6" x14ac:dyDescent="0.2">
      <c r="A69" s="23" t="s">
        <v>50</v>
      </c>
      <c r="B69" s="23" t="s">
        <v>51</v>
      </c>
      <c r="C69" s="17">
        <v>42000000</v>
      </c>
      <c r="D69" s="15"/>
      <c r="E69" s="15"/>
      <c r="F69" s="2"/>
    </row>
    <row r="70" spans="1:6" x14ac:dyDescent="0.2">
      <c r="A70" s="23" t="s">
        <v>52</v>
      </c>
      <c r="B70" s="23" t="s">
        <v>53</v>
      </c>
      <c r="C70" s="17">
        <v>41000000</v>
      </c>
      <c r="D70" s="15"/>
      <c r="E70" s="15"/>
      <c r="F70" s="2"/>
    </row>
    <row r="71" spans="1:6" x14ac:dyDescent="0.2">
      <c r="A71" s="23" t="s">
        <v>147</v>
      </c>
      <c r="B71" s="23" t="s">
        <v>148</v>
      </c>
      <c r="C71" s="17">
        <v>28000000</v>
      </c>
      <c r="D71" s="15"/>
      <c r="E71" s="15"/>
      <c r="F71" s="2"/>
    </row>
    <row r="72" spans="1:6" x14ac:dyDescent="0.2">
      <c r="A72" s="30" t="s">
        <v>58</v>
      </c>
      <c r="B72" s="29" t="s">
        <v>59</v>
      </c>
      <c r="C72" s="20">
        <f>C73</f>
        <v>636000000</v>
      </c>
      <c r="D72" s="15"/>
      <c r="E72" s="15"/>
      <c r="F72" s="2"/>
    </row>
    <row r="73" spans="1:6" x14ac:dyDescent="0.2">
      <c r="A73" s="23" t="s">
        <v>60</v>
      </c>
      <c r="B73" s="23" t="s">
        <v>61</v>
      </c>
      <c r="C73" s="17">
        <v>636000000</v>
      </c>
      <c r="D73" s="15"/>
      <c r="E73" s="15"/>
      <c r="F73" s="2"/>
    </row>
    <row r="74" spans="1:6" x14ac:dyDescent="0.2">
      <c r="A74" s="4" t="s">
        <v>63</v>
      </c>
      <c r="B74" s="29" t="s">
        <v>62</v>
      </c>
      <c r="C74" s="20">
        <f>C75+C76</f>
        <v>175000000</v>
      </c>
      <c r="D74" s="15"/>
      <c r="E74" s="15"/>
      <c r="F74" s="2"/>
    </row>
    <row r="75" spans="1:6" x14ac:dyDescent="0.2">
      <c r="A75" s="23" t="s">
        <v>54</v>
      </c>
      <c r="B75" s="23" t="s">
        <v>55</v>
      </c>
      <c r="C75" s="17">
        <v>100000000</v>
      </c>
      <c r="D75" s="15"/>
      <c r="E75" s="15"/>
      <c r="F75" s="2"/>
    </row>
    <row r="76" spans="1:6" x14ac:dyDescent="0.2">
      <c r="A76" s="23" t="s">
        <v>56</v>
      </c>
      <c r="B76" s="23" t="s">
        <v>57</v>
      </c>
      <c r="C76" s="17">
        <v>75000000</v>
      </c>
      <c r="D76" s="15"/>
      <c r="E76" s="15"/>
      <c r="F76" s="2"/>
    </row>
    <row r="77" spans="1:6" x14ac:dyDescent="0.2">
      <c r="A77" s="4" t="s">
        <v>64</v>
      </c>
      <c r="B77" s="10" t="s">
        <v>65</v>
      </c>
      <c r="C77" s="20">
        <f>C78+C79+C80+C81+C82</f>
        <v>282000000</v>
      </c>
      <c r="D77" s="15"/>
      <c r="E77" s="15"/>
      <c r="F77" s="2"/>
    </row>
    <row r="78" spans="1:6" x14ac:dyDescent="0.2">
      <c r="A78" s="23" t="s">
        <v>70</v>
      </c>
      <c r="B78" s="23" t="s">
        <v>66</v>
      </c>
      <c r="C78" s="17">
        <v>65000000</v>
      </c>
      <c r="D78" s="15"/>
      <c r="E78" s="15"/>
      <c r="F78" s="2"/>
    </row>
    <row r="79" spans="1:6" x14ac:dyDescent="0.2">
      <c r="A79" s="23" t="s">
        <v>71</v>
      </c>
      <c r="B79" s="23" t="s">
        <v>67</v>
      </c>
      <c r="C79" s="17">
        <v>25000000</v>
      </c>
      <c r="D79" s="15"/>
      <c r="E79" s="15"/>
      <c r="F79" s="2"/>
    </row>
    <row r="80" spans="1:6" x14ac:dyDescent="0.2">
      <c r="A80" s="23" t="s">
        <v>72</v>
      </c>
      <c r="B80" s="23" t="s">
        <v>68</v>
      </c>
      <c r="C80" s="17">
        <v>65000000</v>
      </c>
      <c r="D80" s="15"/>
      <c r="E80" s="15"/>
      <c r="F80" s="2"/>
    </row>
    <row r="81" spans="1:6" x14ac:dyDescent="0.2">
      <c r="A81" s="31" t="s">
        <v>145</v>
      </c>
      <c r="B81" s="31" t="s">
        <v>134</v>
      </c>
      <c r="C81" s="21">
        <v>9000000</v>
      </c>
      <c r="D81" s="15"/>
      <c r="E81" s="15"/>
      <c r="F81" s="2"/>
    </row>
    <row r="82" spans="1:6" x14ac:dyDescent="0.2">
      <c r="A82" s="31" t="s">
        <v>144</v>
      </c>
      <c r="B82" s="31" t="s">
        <v>133</v>
      </c>
      <c r="C82" s="21">
        <v>118000000</v>
      </c>
      <c r="D82" s="15"/>
      <c r="E82" s="15"/>
      <c r="F82" s="2"/>
    </row>
    <row r="83" spans="1:6" ht="15.75" x14ac:dyDescent="0.2">
      <c r="A83" s="32"/>
      <c r="B83" s="41" t="s">
        <v>124</v>
      </c>
      <c r="C83" s="6">
        <f>C85+C86+C88+C84</f>
        <v>8000000000</v>
      </c>
      <c r="D83" s="15"/>
      <c r="E83" s="15"/>
      <c r="F83" s="2"/>
    </row>
    <row r="84" spans="1:6" ht="30.75" thickBot="1" x14ac:dyDescent="0.25">
      <c r="A84" s="35" t="s">
        <v>160</v>
      </c>
      <c r="B84" s="36" t="s">
        <v>164</v>
      </c>
      <c r="C84" s="22">
        <v>1000000000</v>
      </c>
      <c r="D84" s="15"/>
      <c r="E84" s="15"/>
      <c r="F84" s="2"/>
    </row>
    <row r="85" spans="1:6" ht="45.75" thickBot="1" x14ac:dyDescent="0.25">
      <c r="A85" s="35" t="s">
        <v>161</v>
      </c>
      <c r="B85" s="35" t="s">
        <v>166</v>
      </c>
      <c r="C85" s="12">
        <v>4580000000</v>
      </c>
      <c r="D85" s="15"/>
      <c r="E85" s="15"/>
      <c r="F85" s="2"/>
    </row>
    <row r="86" spans="1:6" ht="45.75" thickBot="1" x14ac:dyDescent="0.25">
      <c r="A86" s="35" t="s">
        <v>162</v>
      </c>
      <c r="B86" s="35" t="s">
        <v>146</v>
      </c>
      <c r="C86" s="12">
        <v>2200000000</v>
      </c>
    </row>
    <row r="87" spans="1:6" ht="16.5" thickBot="1" x14ac:dyDescent="0.25">
      <c r="A87" s="32"/>
      <c r="B87" s="41" t="s">
        <v>124</v>
      </c>
      <c r="C87" s="40"/>
    </row>
    <row r="88" spans="1:6" ht="45.75" thickBot="1" x14ac:dyDescent="0.25">
      <c r="A88" s="35" t="s">
        <v>163</v>
      </c>
      <c r="B88" s="35" t="s">
        <v>165</v>
      </c>
      <c r="C88" s="12">
        <v>220000000</v>
      </c>
    </row>
    <row r="89" spans="1:6" ht="16.5" thickBot="1" x14ac:dyDescent="0.3">
      <c r="A89" s="37"/>
      <c r="B89" s="38" t="s">
        <v>73</v>
      </c>
      <c r="C89" s="39">
        <f>C3+C29+C62+C65+C72+C74+C77+C83</f>
        <v>52705000000</v>
      </c>
    </row>
    <row r="90" spans="1:6" x14ac:dyDescent="0.2">
      <c r="C90" s="2" t="s">
        <v>94</v>
      </c>
    </row>
    <row r="91" spans="1:6" x14ac:dyDescent="0.2">
      <c r="C91" s="2"/>
    </row>
    <row r="92" spans="1:6" x14ac:dyDescent="0.2">
      <c r="C92" s="2" t="s">
        <v>94</v>
      </c>
    </row>
  </sheetData>
  <pageMargins left="0.25" right="0.25" top="0.75" bottom="0.75" header="0.3" footer="0.3"/>
  <pageSetup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Desagregación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</dc:creator>
  <cp:lastModifiedBy>Luis Ernesto López Torres</cp:lastModifiedBy>
  <cp:lastPrinted>2025-01-02T22:47:26Z</cp:lastPrinted>
  <dcterms:created xsi:type="dcterms:W3CDTF">2020-01-03T17:16:00Z</dcterms:created>
  <dcterms:modified xsi:type="dcterms:W3CDTF">2025-10-17T15:19:58Z</dcterms:modified>
</cp:coreProperties>
</file>