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29" i="1" l="1"/>
  <c r="Z29" i="1"/>
  <c r="Y29" i="1"/>
  <c r="X29" i="1"/>
  <c r="AD31" i="1"/>
  <c r="AC31" i="1"/>
  <c r="AA31" i="1"/>
  <c r="Z31" i="1"/>
  <c r="Y31" i="1"/>
  <c r="X31" i="1"/>
  <c r="AD30" i="1"/>
  <c r="AC30" i="1"/>
  <c r="AA30" i="1"/>
  <c r="Z30" i="1"/>
  <c r="Y30" i="1"/>
  <c r="X30" i="1"/>
  <c r="AD27" i="1"/>
  <c r="AD23" i="1"/>
  <c r="AC27" i="1"/>
  <c r="AC23" i="1"/>
  <c r="AA27" i="1"/>
  <c r="AA23" i="1"/>
  <c r="Z27" i="1"/>
  <c r="Z23" i="1"/>
  <c r="Y27" i="1"/>
  <c r="Y23" i="1"/>
  <c r="X27" i="1"/>
  <c r="X23" i="1"/>
  <c r="T27" i="1"/>
  <c r="T23" i="1"/>
  <c r="AD26" i="1"/>
  <c r="AC26" i="1"/>
  <c r="AD25" i="1"/>
  <c r="AC25" i="1"/>
  <c r="AD24" i="1"/>
  <c r="AC24" i="1"/>
  <c r="AD22" i="1"/>
  <c r="AC22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C5" i="1"/>
</calcChain>
</file>

<file path=xl/sharedStrings.xml><?xml version="1.0" encoding="utf-8"?>
<sst xmlns="http://schemas.openxmlformats.org/spreadsheetml/2006/main" count="387" uniqueCount="108">
  <si>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</si>
  <si>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</si>
  <si>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</si>
  <si>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</si>
  <si>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</si>
  <si>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</si>
  <si>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</si>
  <si>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</si>
  <si>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</si>
  <si>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</si>
  <si>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</si>
  <si>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</si>
  <si>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</si>
  <si>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</si>
  <si>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</si>
  <si>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</si>
  <si>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</si>
  <si>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</si>
  <si>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</si>
  <si>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</si>
  <si>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</si>
  <si>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</si>
  <si>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</si>
  <si>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</si>
  <si>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</si>
  <si>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</si>
  <si>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</si>
  <si>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</si>
  <si>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</si>
  <si>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</si>
  <si>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</si>
  <si>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</si>
  <si>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</si>
  <si>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</si>
  <si>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</si>
  <si>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</si>
  <si>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</si>
  <si>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</si>
  <si>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</si>
  <si>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</si>
  <si>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</si>
  <si>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</si>
  <si>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</si>
  <si>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</si>
  <si>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</si>
  <si>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</si>
  <si>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</si>
  <si>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</si>
  <si>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</si>
  <si>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</si>
  <si>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</si>
  <si>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</si>
  <si>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</si>
  <si>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</si>
  <si>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</si>
  <si>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</si>
  <si>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</si>
  <si>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</si>
  <si>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</si>
  <si>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</si>
  <si>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</si>
  <si>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</si>
  <si>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</si>
  <si>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</si>
  <si>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</si>
  <si>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</si>
  <si>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</si>
  <si>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</si>
  <si>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</si>
  <si>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</si>
  <si>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</si>
  <si>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</si>
  <si>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</si>
  <si>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</si>
  <si>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</si>
  <si>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</si>
  <si>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</si>
  <si>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</si>
  <si>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</si>
  <si>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</si>
  <si>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</si>
  <si>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</si>
  <si>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</si>
  <si>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</si>
  <si>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</si>
  <si>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</si>
  <si>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</si>
  <si>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</si>
  <si>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</si>
  <si>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</si>
  <si>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</si>
  <si>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</si>
  <si>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</si>
  <si>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</si>
  <si>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</si>
  <si>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</si>
  <si>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</si>
  <si>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</si>
  <si>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</si>
  <si>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</si>
  <si>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</si>
  <si>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</si>
  <si>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</si>
  <si>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</si>
  <si>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Reservas</t>
  </si>
  <si>
    <t>CXP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</si>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</sst>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vertical="center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3" fontId="6" fillId="0" borderId="2" xfId="0" applyNumberFormat="1" applyFont="1" applyFill="1" applyBorder="1" applyAlignment="1">
      <alignment vertical="center"/>
    </xf>
    <xf numFmtId="164" fontId="7" fillId="0" borderId="2" xfId="0" applyNumberFormat="1" applyFont="1" applyFill="1" applyBorder="1" applyAlignment="1">
      <alignment horizontal="right" vertical="center" wrapText="1" readingOrder="1"/>
    </xf>
    <xf numFmtId="0" fontId="8" fillId="0" borderId="0" xfId="0" applyFont="1" applyFill="1" applyBorder="1"/>
    <xf numFmtId="3" fontId="8" fillId="0" borderId="2" xfId="0" applyNumberFormat="1" applyFont="1" applyFill="1" applyBorder="1" applyAlignment="1">
      <alignment vertical="center"/>
    </xf>
    <xf numFmtId="0" fontId="9" fillId="0" borderId="0" xfId="0" applyFont="1" applyFill="1" applyBorder="1"/>
    <xf numFmtId="10" fontId="9" fillId="0" borderId="0" xfId="0" applyNumberFormat="1" applyFont="1" applyFill="1" applyBorder="1"/>
    <xf numFmtId="10" fontId="1" fillId="0" borderId="0" xfId="0" applyNumberFormat="1" applyFont="1" applyFill="1" applyBorder="1"/>
    <xf numFmtId="10" fontId="8" fillId="0" borderId="0" xfId="0" applyNumberFormat="1" applyFont="1" applyFill="1" applyBorder="1"/>
    <xf numFmtId="10" fontId="1" fillId="0" borderId="2" xfId="0" applyNumberFormat="1" applyFont="1" applyFill="1" applyBorder="1" applyAlignment="1">
      <alignment vertical="center"/>
    </xf>
    <xf numFmtId="10" fontId="4" fillId="2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1"/>
  <sheetViews>
    <sheetView showGridLines="0" tabSelected="1" topLeftCell="P1" workbookViewId="0">
      <pane xSplit="5265" ySplit="1665" topLeftCell="T1" activePane="bottomRight"/>
      <selection activeCell="AA3" sqref="AA3"/>
      <selection pane="bottomLeft" activeCell="P27" sqref="A27:XFD27"/>
      <selection pane="topRight" activeCell="AE1" sqref="AE1"/>
      <selection pane="bottomRight" activeCell="V34" sqref="V34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6.7109375" customWidth="1"/>
    <col min="30" max="30" width="14.42578125" customWidth="1"/>
  </cols>
  <sheetData>
    <row r="1" spans="1:30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44926</v>
      </c>
    </row>
    <row r="4" spans="1:30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C4" s="13" t="s">
        <v>104</v>
      </c>
      <c r="AD4" s="13" t="s">
        <v>105</v>
      </c>
    </row>
    <row r="5" spans="1:30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9158000000</v>
      </c>
      <c r="R5" s="9">
        <v>0</v>
      </c>
      <c r="S5" s="9">
        <v>0</v>
      </c>
      <c r="T5" s="9">
        <v>9158000000</v>
      </c>
      <c r="U5" s="9">
        <v>0</v>
      </c>
      <c r="V5" s="9">
        <v>8665669789</v>
      </c>
      <c r="W5" s="9">
        <v>492330211</v>
      </c>
      <c r="X5" s="9">
        <v>8665669789</v>
      </c>
      <c r="Y5" s="9">
        <v>8665669789</v>
      </c>
      <c r="Z5" s="9">
        <v>8663795927</v>
      </c>
      <c r="AA5" s="9">
        <v>8663795927</v>
      </c>
      <c r="AC5" s="14">
        <f>X5-Y5</f>
        <v>0</v>
      </c>
      <c r="AD5" s="14">
        <f>Y5-AA5</f>
        <v>1873862</v>
      </c>
    </row>
    <row r="6" spans="1:30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3481000000</v>
      </c>
      <c r="R6" s="9">
        <v>0</v>
      </c>
      <c r="S6" s="9">
        <v>0</v>
      </c>
      <c r="T6" s="9">
        <v>3481000000</v>
      </c>
      <c r="U6" s="9">
        <v>0</v>
      </c>
      <c r="V6" s="9">
        <v>3323664648</v>
      </c>
      <c r="W6" s="9">
        <v>157335352</v>
      </c>
      <c r="X6" s="9">
        <v>3323664648</v>
      </c>
      <c r="Y6" s="9">
        <v>3323664648</v>
      </c>
      <c r="Z6" s="9">
        <v>3323664648</v>
      </c>
      <c r="AA6" s="9">
        <v>3323664648</v>
      </c>
      <c r="AC6" s="14">
        <f t="shared" ref="AC6:AC22" si="0">X6-Y6</f>
        <v>0</v>
      </c>
      <c r="AD6" s="14">
        <f t="shared" ref="AD6:AD22" si="1">Y6-AA6</f>
        <v>0</v>
      </c>
    </row>
    <row r="7" spans="1:30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1325000000</v>
      </c>
      <c r="R7" s="9">
        <v>0</v>
      </c>
      <c r="S7" s="9">
        <v>0</v>
      </c>
      <c r="T7" s="9">
        <v>1325000000</v>
      </c>
      <c r="U7" s="9">
        <v>0</v>
      </c>
      <c r="V7" s="9">
        <v>1088563608</v>
      </c>
      <c r="W7" s="9">
        <v>236436392</v>
      </c>
      <c r="X7" s="9">
        <v>1088563608</v>
      </c>
      <c r="Y7" s="9">
        <v>1088563608</v>
      </c>
      <c r="Z7" s="9">
        <v>1088563608</v>
      </c>
      <c r="AA7" s="9">
        <v>1088563608</v>
      </c>
      <c r="AC7" s="14">
        <f t="shared" si="0"/>
        <v>0</v>
      </c>
      <c r="AD7" s="14">
        <f t="shared" si="1"/>
        <v>0</v>
      </c>
    </row>
    <row r="8" spans="1:30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4320823683.29</v>
      </c>
      <c r="W8" s="9">
        <v>218176316.71000001</v>
      </c>
      <c r="X8" s="9">
        <v>4320823683.29</v>
      </c>
      <c r="Y8" s="9">
        <v>4123634856.77</v>
      </c>
      <c r="Z8" s="9">
        <v>4106001420.8400002</v>
      </c>
      <c r="AA8" s="9">
        <v>4106001420.8400002</v>
      </c>
      <c r="AC8" s="14">
        <f t="shared" si="0"/>
        <v>197188826.51999998</v>
      </c>
      <c r="AD8" s="14">
        <f t="shared" si="1"/>
        <v>17633435.929999828</v>
      </c>
    </row>
    <row r="9" spans="1:30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6160000000</v>
      </c>
      <c r="R9" s="9">
        <v>0</v>
      </c>
      <c r="S9" s="9">
        <v>0</v>
      </c>
      <c r="T9" s="9">
        <v>6160000000</v>
      </c>
      <c r="U9" s="9">
        <v>0</v>
      </c>
      <c r="V9" s="9">
        <v>5994264541.1599998</v>
      </c>
      <c r="W9" s="9">
        <v>165735458.84</v>
      </c>
      <c r="X9" s="9">
        <v>5994078834.1599998</v>
      </c>
      <c r="Y9" s="9">
        <v>5154840221.5</v>
      </c>
      <c r="Z9" s="9">
        <v>5082901696.5</v>
      </c>
      <c r="AA9" s="9">
        <v>5082901696.5</v>
      </c>
      <c r="AC9" s="14">
        <f t="shared" si="0"/>
        <v>839238612.65999985</v>
      </c>
      <c r="AD9" s="14">
        <f t="shared" si="1"/>
        <v>71938525</v>
      </c>
    </row>
    <row r="10" spans="1:30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5850000000</v>
      </c>
      <c r="R10" s="9">
        <v>0</v>
      </c>
      <c r="S10" s="9">
        <v>0</v>
      </c>
      <c r="T10" s="9">
        <v>5850000000</v>
      </c>
      <c r="U10" s="9">
        <v>0</v>
      </c>
      <c r="V10" s="9">
        <v>1476035907.4400001</v>
      </c>
      <c r="W10" s="9">
        <v>4373964092.5600004</v>
      </c>
      <c r="X10" s="9">
        <v>1476035907.4400001</v>
      </c>
      <c r="Y10" s="9">
        <v>1269923107.4400001</v>
      </c>
      <c r="Z10" s="9">
        <v>1269923107.4400001</v>
      </c>
      <c r="AA10" s="9">
        <v>1269923107.4400001</v>
      </c>
      <c r="AC10" s="14">
        <f t="shared" si="0"/>
        <v>206112800</v>
      </c>
      <c r="AD10" s="14">
        <f t="shared" si="1"/>
        <v>0</v>
      </c>
    </row>
    <row r="11" spans="1:30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1842000000</v>
      </c>
      <c r="R11" s="9">
        <v>0</v>
      </c>
      <c r="S11" s="9">
        <v>0</v>
      </c>
      <c r="T11" s="9">
        <v>1842000000</v>
      </c>
      <c r="U11" s="9">
        <v>0</v>
      </c>
      <c r="V11" s="9">
        <v>55001193.170000002</v>
      </c>
      <c r="W11" s="9">
        <v>1786998806.8299999</v>
      </c>
      <c r="X11" s="9">
        <v>55001193.170000002</v>
      </c>
      <c r="Y11" s="9">
        <v>55001193.170000002</v>
      </c>
      <c r="Z11" s="9">
        <v>55001193.170000002</v>
      </c>
      <c r="AA11" s="9">
        <v>55001193.170000002</v>
      </c>
      <c r="AC11" s="14">
        <f t="shared" si="0"/>
        <v>0</v>
      </c>
      <c r="AD11" s="14">
        <f t="shared" si="1"/>
        <v>0</v>
      </c>
    </row>
    <row r="12" spans="1:30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1373000000</v>
      </c>
      <c r="R12" s="9">
        <v>20000000</v>
      </c>
      <c r="S12" s="9">
        <v>0</v>
      </c>
      <c r="T12" s="9">
        <v>1393000000</v>
      </c>
      <c r="U12" s="9">
        <v>0</v>
      </c>
      <c r="V12" s="9">
        <v>1392746963</v>
      </c>
      <c r="W12" s="9">
        <v>253037</v>
      </c>
      <c r="X12" s="9">
        <v>1392746963</v>
      </c>
      <c r="Y12" s="9">
        <v>1392746963</v>
      </c>
      <c r="Z12" s="9">
        <v>1392746963</v>
      </c>
      <c r="AA12" s="9">
        <v>1392746963</v>
      </c>
      <c r="AC12" s="14">
        <f t="shared" si="0"/>
        <v>0</v>
      </c>
      <c r="AD12" s="14">
        <f t="shared" si="1"/>
        <v>0</v>
      </c>
    </row>
    <row r="13" spans="1:30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22000000</v>
      </c>
      <c r="R13" s="9">
        <v>0</v>
      </c>
      <c r="S13" s="9">
        <v>0</v>
      </c>
      <c r="T13" s="9">
        <v>22000000</v>
      </c>
      <c r="U13" s="9">
        <v>0</v>
      </c>
      <c r="V13" s="9">
        <v>6245409.7800000003</v>
      </c>
      <c r="W13" s="9">
        <v>15754590.220000001</v>
      </c>
      <c r="X13" s="9">
        <v>6245409.7800000003</v>
      </c>
      <c r="Y13" s="9">
        <v>6245409.7800000003</v>
      </c>
      <c r="Z13" s="9">
        <v>5368412.4000000004</v>
      </c>
      <c r="AA13" s="9">
        <v>5368412.4000000004</v>
      </c>
      <c r="AC13" s="14">
        <f t="shared" si="0"/>
        <v>0</v>
      </c>
      <c r="AD13" s="14">
        <f t="shared" si="1"/>
        <v>876997.37999999989</v>
      </c>
    </row>
    <row r="14" spans="1:30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1000000000</v>
      </c>
      <c r="R14" s="9">
        <v>0</v>
      </c>
      <c r="S14" s="9">
        <v>20000000</v>
      </c>
      <c r="T14" s="9">
        <v>980000000</v>
      </c>
      <c r="U14" s="9">
        <v>0</v>
      </c>
      <c r="V14" s="9">
        <v>434506546</v>
      </c>
      <c r="W14" s="9">
        <v>545493454</v>
      </c>
      <c r="X14" s="9">
        <v>434506546</v>
      </c>
      <c r="Y14" s="9">
        <v>434506546</v>
      </c>
      <c r="Z14" s="9">
        <v>434506546</v>
      </c>
      <c r="AA14" s="9">
        <v>434506546</v>
      </c>
      <c r="AC14" s="14">
        <f t="shared" si="0"/>
        <v>0</v>
      </c>
      <c r="AD14" s="14">
        <f t="shared" si="1"/>
        <v>0</v>
      </c>
    </row>
    <row r="15" spans="1:30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64000000</v>
      </c>
      <c r="R15" s="9">
        <v>0</v>
      </c>
      <c r="S15" s="9">
        <v>0</v>
      </c>
      <c r="T15" s="9">
        <v>64000000</v>
      </c>
      <c r="U15" s="9">
        <v>0</v>
      </c>
      <c r="V15" s="9">
        <v>23905554</v>
      </c>
      <c r="W15" s="9">
        <v>40094446</v>
      </c>
      <c r="X15" s="9">
        <v>23905554</v>
      </c>
      <c r="Y15" s="9">
        <v>23905554</v>
      </c>
      <c r="Z15" s="9">
        <v>23905554</v>
      </c>
      <c r="AA15" s="9">
        <v>23905554</v>
      </c>
      <c r="AC15" s="14">
        <f t="shared" si="0"/>
        <v>0</v>
      </c>
      <c r="AD15" s="14">
        <f t="shared" si="1"/>
        <v>0</v>
      </c>
    </row>
    <row r="16" spans="1:30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4389015</v>
      </c>
      <c r="W16" s="9">
        <v>20610985</v>
      </c>
      <c r="X16" s="9">
        <v>4389015</v>
      </c>
      <c r="Y16" s="9">
        <v>4389015</v>
      </c>
      <c r="Z16" s="9">
        <v>4389015</v>
      </c>
      <c r="AA16" s="9">
        <v>4389015</v>
      </c>
      <c r="AC16" s="14">
        <f t="shared" si="0"/>
        <v>0</v>
      </c>
      <c r="AD16" s="14">
        <f t="shared" si="1"/>
        <v>0</v>
      </c>
    </row>
    <row r="17" spans="1:31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  <c r="AC17" s="14">
        <f t="shared" si="0"/>
        <v>0</v>
      </c>
      <c r="AD17" s="14">
        <f t="shared" si="1"/>
        <v>0</v>
      </c>
    </row>
    <row r="18" spans="1:31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343001804</v>
      </c>
      <c r="W18" s="9">
        <v>47998196</v>
      </c>
      <c r="X18" s="9">
        <v>343001804</v>
      </c>
      <c r="Y18" s="9">
        <v>343001804</v>
      </c>
      <c r="Z18" s="9">
        <v>343001804</v>
      </c>
      <c r="AA18" s="9">
        <v>343001804</v>
      </c>
      <c r="AC18" s="14">
        <f t="shared" si="0"/>
        <v>0</v>
      </c>
      <c r="AD18" s="14">
        <f t="shared" si="1"/>
        <v>0</v>
      </c>
    </row>
    <row r="19" spans="1:31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96000000</v>
      </c>
      <c r="R19" s="9">
        <v>0</v>
      </c>
      <c r="S19" s="9">
        <v>0</v>
      </c>
      <c r="T19" s="9">
        <v>96000000</v>
      </c>
      <c r="U19" s="9">
        <v>0</v>
      </c>
      <c r="V19" s="9">
        <v>90115001.290000007</v>
      </c>
      <c r="W19" s="9">
        <v>5884998.71</v>
      </c>
      <c r="X19" s="9">
        <v>90115001.290000007</v>
      </c>
      <c r="Y19" s="9">
        <v>90115001.290000007</v>
      </c>
      <c r="Z19" s="9">
        <v>89937438.290000007</v>
      </c>
      <c r="AA19" s="9">
        <v>89937438.290000007</v>
      </c>
      <c r="AC19" s="14">
        <f t="shared" si="0"/>
        <v>0</v>
      </c>
      <c r="AD19" s="14">
        <f t="shared" si="1"/>
        <v>177563</v>
      </c>
    </row>
    <row r="20" spans="1:31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109000000</v>
      </c>
      <c r="R20" s="9">
        <v>0</v>
      </c>
      <c r="S20" s="9">
        <v>0</v>
      </c>
      <c r="T20" s="9">
        <v>109000000</v>
      </c>
      <c r="U20" s="9">
        <v>0</v>
      </c>
      <c r="V20" s="9">
        <v>98209341</v>
      </c>
      <c r="W20" s="9">
        <v>10790659</v>
      </c>
      <c r="X20" s="9">
        <v>98209341</v>
      </c>
      <c r="Y20" s="9">
        <v>98209341</v>
      </c>
      <c r="Z20" s="9">
        <v>98209341</v>
      </c>
      <c r="AA20" s="9">
        <v>98209341</v>
      </c>
      <c r="AC20" s="14">
        <f t="shared" si="0"/>
        <v>0</v>
      </c>
      <c r="AD20" s="14">
        <f t="shared" si="1"/>
        <v>0</v>
      </c>
    </row>
    <row r="21" spans="1:31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6000000</v>
      </c>
      <c r="R21" s="9">
        <v>0</v>
      </c>
      <c r="S21" s="9">
        <v>0</v>
      </c>
      <c r="T21" s="9">
        <v>6000000</v>
      </c>
      <c r="U21" s="9">
        <v>0</v>
      </c>
      <c r="V21" s="9">
        <v>3483612</v>
      </c>
      <c r="W21" s="9">
        <v>2516388</v>
      </c>
      <c r="X21" s="9">
        <v>3483612</v>
      </c>
      <c r="Y21" s="9">
        <v>3483612</v>
      </c>
      <c r="Z21" s="9">
        <v>3483612</v>
      </c>
      <c r="AA21" s="9">
        <v>3483612</v>
      </c>
      <c r="AC21" s="14">
        <f t="shared" si="0"/>
        <v>0</v>
      </c>
      <c r="AD21" s="14">
        <f t="shared" si="1"/>
        <v>0</v>
      </c>
    </row>
    <row r="22" spans="1:31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63629470</v>
      </c>
      <c r="R22" s="9">
        <v>0</v>
      </c>
      <c r="S22" s="9">
        <v>0</v>
      </c>
      <c r="T22" s="9">
        <v>63629470</v>
      </c>
      <c r="U22" s="9">
        <v>0</v>
      </c>
      <c r="V22" s="9">
        <v>63629470</v>
      </c>
      <c r="W22" s="9">
        <v>0</v>
      </c>
      <c r="X22" s="9">
        <v>63629470</v>
      </c>
      <c r="Y22" s="9">
        <v>63629470</v>
      </c>
      <c r="Z22" s="9">
        <v>63629470</v>
      </c>
      <c r="AA22" s="9">
        <v>63629470</v>
      </c>
      <c r="AC22" s="14">
        <f t="shared" si="0"/>
        <v>0</v>
      </c>
      <c r="AD22" s="14">
        <f t="shared" si="1"/>
        <v>0</v>
      </c>
    </row>
    <row r="23" spans="1:31" ht="21" customHeight="1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5">
        <f>SUM(T5:T22)</f>
        <v>36054629470</v>
      </c>
      <c r="U23" s="15"/>
      <c r="V23" s="15"/>
      <c r="W23" s="15"/>
      <c r="X23" s="15">
        <f>SUM(X5:X22)</f>
        <v>27384070379.129997</v>
      </c>
      <c r="Y23" s="15">
        <f>SUM(Y5:Y22)</f>
        <v>26141530139.949997</v>
      </c>
      <c r="Z23" s="15">
        <f>SUM(Z5:Z22)</f>
        <v>26049029756.639999</v>
      </c>
      <c r="AA23" s="15">
        <f>SUM(AA5:AA22)</f>
        <v>26049029756.639999</v>
      </c>
      <c r="AB23" s="16"/>
      <c r="AC23" s="17">
        <f>SUM(AC5:AC22)</f>
        <v>1242540239.1799998</v>
      </c>
      <c r="AD23" s="17">
        <f>SUM(AD5:AD22)</f>
        <v>92500383.309999824</v>
      </c>
    </row>
    <row r="24" spans="1:31" ht="56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95</v>
      </c>
      <c r="O24" s="6" t="s">
        <v>40</v>
      </c>
      <c r="P24" s="7" t="s">
        <v>96</v>
      </c>
      <c r="Q24" s="9">
        <v>7400000000</v>
      </c>
      <c r="R24" s="9">
        <v>0</v>
      </c>
      <c r="S24" s="9">
        <v>0</v>
      </c>
      <c r="T24" s="9">
        <v>7400000000</v>
      </c>
      <c r="U24" s="9">
        <v>0</v>
      </c>
      <c r="V24" s="9">
        <v>7399597828.7799997</v>
      </c>
      <c r="W24" s="9">
        <v>402171.22</v>
      </c>
      <c r="X24" s="9">
        <v>7399597828.7799997</v>
      </c>
      <c r="Y24" s="9">
        <v>4850438605.7799997</v>
      </c>
      <c r="Z24" s="9">
        <v>4764584605.7799997</v>
      </c>
      <c r="AA24" s="9">
        <v>4764584605.7799997</v>
      </c>
      <c r="AC24" s="14">
        <f t="shared" ref="AC24:AC26" si="2">X24-Y24</f>
        <v>2549159223</v>
      </c>
      <c r="AD24" s="14">
        <f t="shared" ref="AD24:AD26" si="3">Y24-AA24</f>
        <v>85854000</v>
      </c>
    </row>
    <row r="25" spans="1:31" ht="56.25">
      <c r="A25" s="6" t="s">
        <v>33</v>
      </c>
      <c r="B25" s="7" t="s">
        <v>34</v>
      </c>
      <c r="C25" s="8" t="s">
        <v>97</v>
      </c>
      <c r="D25" s="6" t="s">
        <v>91</v>
      </c>
      <c r="E25" s="6" t="s">
        <v>92</v>
      </c>
      <c r="F25" s="6" t="s">
        <v>93</v>
      </c>
      <c r="G25" s="6" t="s">
        <v>98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95</v>
      </c>
      <c r="O25" s="6" t="s">
        <v>40</v>
      </c>
      <c r="P25" s="7" t="s">
        <v>99</v>
      </c>
      <c r="Q25" s="9">
        <v>3000000000</v>
      </c>
      <c r="R25" s="9">
        <v>0</v>
      </c>
      <c r="S25" s="9">
        <v>0</v>
      </c>
      <c r="T25" s="9">
        <v>3000000000</v>
      </c>
      <c r="U25" s="9">
        <v>0</v>
      </c>
      <c r="V25" s="9">
        <v>2999999998.77</v>
      </c>
      <c r="W25" s="9">
        <v>1.23</v>
      </c>
      <c r="X25" s="9">
        <v>2999999998.77</v>
      </c>
      <c r="Y25" s="9">
        <v>2972171740.77</v>
      </c>
      <c r="Z25" s="9">
        <v>2972171740.77</v>
      </c>
      <c r="AA25" s="9">
        <v>2972171740.77</v>
      </c>
      <c r="AC25" s="14">
        <f t="shared" si="2"/>
        <v>27828258</v>
      </c>
      <c r="AD25" s="14">
        <f t="shared" si="3"/>
        <v>0</v>
      </c>
    </row>
    <row r="26" spans="1:31" ht="56.25">
      <c r="A26" s="6" t="s">
        <v>33</v>
      </c>
      <c r="B26" s="7" t="s">
        <v>34</v>
      </c>
      <c r="C26" s="8" t="s">
        <v>100</v>
      </c>
      <c r="D26" s="6" t="s">
        <v>91</v>
      </c>
      <c r="E26" s="6" t="s">
        <v>101</v>
      </c>
      <c r="F26" s="6" t="s">
        <v>93</v>
      </c>
      <c r="G26" s="6" t="s">
        <v>102</v>
      </c>
      <c r="H26" s="6"/>
      <c r="I26" s="6"/>
      <c r="J26" s="6"/>
      <c r="K26" s="6"/>
      <c r="L26" s="6"/>
      <c r="M26" s="6" t="s">
        <v>38</v>
      </c>
      <c r="N26" s="6" t="s">
        <v>95</v>
      </c>
      <c r="O26" s="6" t="s">
        <v>40</v>
      </c>
      <c r="P26" s="7" t="s">
        <v>103</v>
      </c>
      <c r="Q26" s="9">
        <v>200000000</v>
      </c>
      <c r="R26" s="9">
        <v>0</v>
      </c>
      <c r="S26" s="9">
        <v>0</v>
      </c>
      <c r="T26" s="9">
        <v>200000000</v>
      </c>
      <c r="U26" s="9">
        <v>0</v>
      </c>
      <c r="V26" s="9">
        <v>197535961.66</v>
      </c>
      <c r="W26" s="9">
        <v>2464038.34</v>
      </c>
      <c r="X26" s="9">
        <v>197535961.66</v>
      </c>
      <c r="Y26" s="9">
        <v>197535961.66</v>
      </c>
      <c r="Z26" s="9">
        <v>197535961.66</v>
      </c>
      <c r="AA26" s="9">
        <v>197535961.66</v>
      </c>
      <c r="AC26" s="14">
        <f t="shared" si="2"/>
        <v>0</v>
      </c>
      <c r="AD26" s="14">
        <f t="shared" si="3"/>
        <v>0</v>
      </c>
    </row>
    <row r="27" spans="1:31" ht="21.75" customHeight="1">
      <c r="A27" s="6"/>
      <c r="B27" s="7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  <c r="Q27" s="9"/>
      <c r="R27" s="9"/>
      <c r="S27" s="9"/>
      <c r="T27" s="18">
        <f>SUM(T24:T26)</f>
        <v>10600000000</v>
      </c>
      <c r="U27" s="18"/>
      <c r="V27" s="18"/>
      <c r="W27" s="18"/>
      <c r="X27" s="18">
        <f>SUM(X24:X26)</f>
        <v>10597133789.209999</v>
      </c>
      <c r="Y27" s="18">
        <f>SUM(Y24:Y26)</f>
        <v>8020146308.2099991</v>
      </c>
      <c r="Z27" s="18">
        <f>SUM(Z24:Z26)</f>
        <v>7934292308.2099991</v>
      </c>
      <c r="AA27" s="18">
        <f>SUM(AA24:AA26)</f>
        <v>7934292308.2099991</v>
      </c>
      <c r="AB27" s="19"/>
      <c r="AC27" s="20">
        <f>SUM(AC24:AC26)</f>
        <v>2576987481</v>
      </c>
      <c r="AD27" s="20">
        <f>SUM(AD24:AD26)</f>
        <v>85854000</v>
      </c>
    </row>
    <row r="28" spans="1:31">
      <c r="A28" s="6" t="s">
        <v>1</v>
      </c>
      <c r="B28" s="7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9">
        <v>46654629470</v>
      </c>
      <c r="R28" s="9">
        <v>20000000</v>
      </c>
      <c r="S28" s="9">
        <v>20000000</v>
      </c>
      <c r="T28" s="9">
        <v>46654629470</v>
      </c>
      <c r="U28" s="9">
        <v>0</v>
      </c>
      <c r="V28" s="9">
        <v>37981389875.339996</v>
      </c>
      <c r="W28" s="9">
        <v>8673239594.6599998</v>
      </c>
      <c r="X28" s="9">
        <v>37981204168.339996</v>
      </c>
      <c r="Y28" s="9">
        <v>34161676448.16</v>
      </c>
      <c r="Z28" s="9">
        <v>33983322064.849998</v>
      </c>
      <c r="AA28" s="9">
        <v>33983322064.849998</v>
      </c>
      <c r="AC28" s="14"/>
      <c r="AD28" s="14"/>
    </row>
    <row r="29" spans="1:31">
      <c r="A29" s="6" t="s">
        <v>1</v>
      </c>
      <c r="B29" s="10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11" t="s">
        <v>1</v>
      </c>
      <c r="R29" s="11" t="s">
        <v>1</v>
      </c>
      <c r="S29" s="11" t="s">
        <v>1</v>
      </c>
      <c r="T29" s="11" t="s">
        <v>1</v>
      </c>
      <c r="U29" s="11" t="s">
        <v>1</v>
      </c>
      <c r="V29" s="11" t="s">
        <v>1</v>
      </c>
      <c r="W29" s="11" t="s">
        <v>1</v>
      </c>
      <c r="X29" s="26">
        <f>X28/T28</f>
        <v>0.81409293353755563</v>
      </c>
      <c r="Y29" s="26">
        <f>Y28/T28</f>
        <v>0.73222479390017969</v>
      </c>
      <c r="Z29" s="26">
        <f>Z28/T28</f>
        <v>0.72840192818811378</v>
      </c>
      <c r="AA29" s="26">
        <f>AA28/T28</f>
        <v>0.72840192818811378</v>
      </c>
      <c r="AB29" s="23"/>
      <c r="AC29" s="25"/>
      <c r="AD29" s="25"/>
    </row>
    <row r="30" spans="1:31" ht="33.950000000000003" customHeight="1">
      <c r="W30" s="21" t="s">
        <v>106</v>
      </c>
      <c r="X30" s="22">
        <f>X23/T23</f>
        <v>0.75951606719229992</v>
      </c>
      <c r="Y30" s="22">
        <f>Y23/T23</f>
        <v>0.72505335720345143</v>
      </c>
      <c r="Z30" s="22">
        <f>Z23/T23</f>
        <v>0.72248779531390372</v>
      </c>
      <c r="AA30" s="22">
        <f>AA23/T23</f>
        <v>0.72248779531390372</v>
      </c>
      <c r="AB30" s="22"/>
      <c r="AC30" s="22">
        <f>AC23/T23</f>
        <v>3.4462709988848483E-2</v>
      </c>
      <c r="AD30" s="22">
        <f>AD23/T23</f>
        <v>2.565561889547823E-3</v>
      </c>
      <c r="AE30" s="23"/>
    </row>
    <row r="31" spans="1:31" ht="21.75" customHeight="1">
      <c r="W31" s="19" t="s">
        <v>107</v>
      </c>
      <c r="X31" s="24">
        <f>X27/T27</f>
        <v>0.99972960275566025</v>
      </c>
      <c r="Y31" s="24">
        <f>Y27/T27</f>
        <v>0.75661757624622628</v>
      </c>
      <c r="Z31" s="24">
        <f>Z27/T27</f>
        <v>0.74851814228396218</v>
      </c>
      <c r="AA31" s="24">
        <f>AA27/T27</f>
        <v>0.74851814228396218</v>
      </c>
      <c r="AB31" s="24"/>
      <c r="AC31" s="24">
        <f>AC27/T27</f>
        <v>0.24311202650943398</v>
      </c>
      <c r="AD31" s="24">
        <f>AD27/T27</f>
        <v>8.0994339622641517E-3</v>
      </c>
      <c r="AE31" s="23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2023-01-23T16:29:13Z</dcterms:created>
  <dcterms:modified xsi:type="dcterms:W3CDTF">2023-01-23T21:20:11Z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