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rubio\Downloads\"/>
    </mc:Choice>
  </mc:AlternateContent>
  <xr:revisionPtr revIDLastSave="0" documentId="13_ncr:1_{B4B0E502-8093-47F6-9EEC-9C3FAD52F6B4}" xr6:coauthVersionLast="47" xr6:coauthVersionMax="47" xr10:uidLastSave="{00000000-0000-0000-0000-000000000000}"/>
  <bookViews>
    <workbookView xWindow="-120" yWindow="-120" windowWidth="29040" windowHeight="15720" tabRatio="744" xr2:uid="{00000000-000D-0000-FFFF-FFFF00000000}"/>
  </bookViews>
  <sheets>
    <sheet name="Mapa Riesgos Corrupción 2025" sheetId="2" r:id="rId1"/>
    <sheet name="Riesgos para la integridad públ" sheetId="8" r:id="rId2"/>
    <sheet name="Riesgo de Lavado de Activos, Fi" sheetId="9" r:id="rId3"/>
    <sheet name="FINANCIACIÓN DE LA PROLIFERACIÓ" sheetId="10" r:id="rId4"/>
    <sheet name="Contexto Estratégico" sheetId="12" r:id="rId5"/>
    <sheet name="MATRIZ RIESGOS" sheetId="11" r:id="rId6"/>
  </sheets>
  <externalReferences>
    <externalReference r:id="rId7"/>
    <externalReference r:id="rId8"/>
    <externalReference r:id="rId9"/>
  </externalReferences>
  <definedNames>
    <definedName name="_xlnm._FilterDatabase" localSheetId="0" hidden="1">'Mapa Riesgos Corrupción 2025'!$A$13:$WRQ$72</definedName>
    <definedName name="_xlnm.Print_Area" localSheetId="0">'Mapa Riesgos Corrupción 2025'!$A$1:$AC$72</definedName>
    <definedName name="mapa">[1]Hoja3!$A$24:$A$33</definedName>
    <definedName name="TIPOLOGÍA">[2]Hoja3!$A$27:$A$36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 i="11" l="1"/>
  <c r="O3" i="11"/>
  <c r="D6" i="11"/>
  <c r="E6" i="11"/>
  <c r="D8" i="11"/>
  <c r="E8" i="11"/>
  <c r="D10" i="11"/>
  <c r="E10" i="11"/>
  <c r="H10" i="11"/>
  <c r="D12" i="11"/>
  <c r="E12" i="11"/>
  <c r="D14" i="11"/>
  <c r="E14" i="11"/>
  <c r="F16" i="11"/>
  <c r="G16" i="11"/>
  <c r="H16" i="11"/>
  <c r="F17" i="11"/>
  <c r="F14" i="11" s="1"/>
  <c r="G17" i="11"/>
  <c r="G6" i="11" s="1"/>
  <c r="H17" i="11"/>
  <c r="F12" i="11" l="1"/>
  <c r="G10" i="11"/>
  <c r="F10" i="11"/>
  <c r="G12" i="11"/>
  <c r="F6" i="11"/>
  <c r="H14" i="11"/>
  <c r="G14" i="11"/>
  <c r="G8" i="11"/>
  <c r="F8" i="11"/>
  <c r="H6" i="11"/>
  <c r="H12" i="11"/>
  <c r="H8" i="11"/>
  <c r="S15" i="9" l="1"/>
  <c r="S15" i="2"/>
  <c r="F10" i="9"/>
  <c r="H10" i="9"/>
  <c r="O10" i="9"/>
  <c r="Q10" i="9"/>
  <c r="S10" i="9" l="1"/>
  <c r="J10" i="9"/>
  <c r="O54" i="2"/>
  <c r="Q54" i="2"/>
  <c r="AB54" i="2"/>
  <c r="S54" i="2" l="1"/>
  <c r="Q10" i="10" l="1"/>
  <c r="O10" i="10"/>
  <c r="H10" i="10"/>
  <c r="F10" i="10"/>
  <c r="Q12" i="8"/>
  <c r="O12" i="8"/>
  <c r="H12" i="8"/>
  <c r="F12" i="8"/>
  <c r="Q11" i="8"/>
  <c r="O11" i="8"/>
  <c r="H11" i="8"/>
  <c r="F11" i="8"/>
  <c r="Q10" i="8"/>
  <c r="O10" i="8"/>
  <c r="H10" i="8"/>
  <c r="F10" i="8"/>
  <c r="P14" i="2"/>
  <c r="P15" i="2"/>
  <c r="S14" i="2"/>
  <c r="T14" i="2" s="1"/>
  <c r="R14" i="2"/>
  <c r="R15" i="2"/>
  <c r="H14" i="2"/>
  <c r="J14" i="2" s="1"/>
  <c r="H15" i="2"/>
  <c r="G14" i="2"/>
  <c r="G15" i="2"/>
  <c r="G67" i="2"/>
  <c r="G63" i="2"/>
  <c r="G54" i="2"/>
  <c r="G44" i="2"/>
  <c r="G41" i="2"/>
  <c r="G40" i="2"/>
  <c r="H40" i="2"/>
  <c r="G37" i="2"/>
  <c r="G34" i="2"/>
  <c r="G18" i="2"/>
  <c r="J10" i="10" l="1"/>
  <c r="S10" i="10"/>
  <c r="S10" i="8"/>
  <c r="J11" i="8"/>
  <c r="S11" i="8"/>
  <c r="J12" i="8"/>
  <c r="S12" i="8"/>
  <c r="J10" i="8"/>
  <c r="T15" i="2"/>
  <c r="AB31" i="2"/>
  <c r="AB34" i="2"/>
  <c r="AB37" i="2"/>
  <c r="AB41" i="2"/>
  <c r="AB52" i="2"/>
  <c r="AB56" i="2"/>
  <c r="AB60" i="2"/>
  <c r="AB24" i="2"/>
  <c r="AB15" i="2"/>
  <c r="Q67" i="2" l="1"/>
  <c r="O67" i="2"/>
  <c r="H67" i="2"/>
  <c r="Q63" i="2"/>
  <c r="O63" i="2"/>
  <c r="H63" i="2"/>
  <c r="Q60" i="2"/>
  <c r="O60" i="2"/>
  <c r="H60" i="2"/>
  <c r="Q56" i="2"/>
  <c r="O56" i="2"/>
  <c r="H56" i="2"/>
  <c r="H54" i="2"/>
  <c r="Q52" i="2"/>
  <c r="O52" i="2"/>
  <c r="H52" i="2"/>
  <c r="Q48" i="2"/>
  <c r="O48" i="2"/>
  <c r="H48" i="2"/>
  <c r="Q44" i="2"/>
  <c r="O44" i="2"/>
  <c r="H44" i="2"/>
  <c r="J44" i="2" s="1"/>
  <c r="Q41" i="2"/>
  <c r="O41" i="2"/>
  <c r="H41" i="2"/>
  <c r="Q40" i="2"/>
  <c r="O40" i="2"/>
  <c r="Q37" i="2"/>
  <c r="O37" i="2"/>
  <c r="H37" i="2"/>
  <c r="Q34" i="2"/>
  <c r="O34" i="2"/>
  <c r="H34" i="2"/>
  <c r="Q31" i="2"/>
  <c r="O31" i="2"/>
  <c r="H31" i="2"/>
  <c r="Q29" i="2"/>
  <c r="O29" i="2"/>
  <c r="H29" i="2"/>
  <c r="Q27" i="2"/>
  <c r="H27" i="2"/>
  <c r="Q24" i="2"/>
  <c r="H24" i="2"/>
  <c r="Q21" i="2"/>
  <c r="H21" i="2"/>
  <c r="Q18" i="2"/>
  <c r="H18" i="2"/>
  <c r="J15" i="2"/>
  <c r="S29" i="2" l="1"/>
  <c r="S31" i="2"/>
  <c r="S34" i="2"/>
  <c r="S63" i="2"/>
  <c r="S37" i="2"/>
  <c r="S40" i="2"/>
  <c r="S41" i="2"/>
  <c r="S44" i="2"/>
  <c r="S48" i="2"/>
  <c r="S52" i="2"/>
  <c r="S56" i="2"/>
  <c r="S67" i="2"/>
  <c r="J18" i="2"/>
  <c r="J54" i="2"/>
  <c r="S60" i="2"/>
  <c r="G29" i="2"/>
  <c r="J29" i="2"/>
  <c r="G24" i="2"/>
  <c r="J24" i="2"/>
  <c r="G27" i="2"/>
  <c r="J27" i="2"/>
  <c r="G31" i="2"/>
  <c r="J31" i="2"/>
  <c r="J34" i="2"/>
  <c r="J37" i="2"/>
  <c r="J40" i="2"/>
  <c r="J41" i="2"/>
  <c r="G48" i="2"/>
  <c r="J48" i="2"/>
  <c r="G52" i="2"/>
  <c r="J52" i="2"/>
  <c r="G56" i="2"/>
  <c r="J56" i="2"/>
  <c r="G60" i="2"/>
  <c r="J60" i="2"/>
  <c r="J63" i="2"/>
  <c r="J67" i="2"/>
  <c r="T18" i="2"/>
  <c r="P18" i="2"/>
  <c r="O18" i="2"/>
  <c r="S18" i="2"/>
  <c r="T21" i="2"/>
  <c r="S21" i="2"/>
  <c r="O21" i="2"/>
  <c r="P21" i="2"/>
  <c r="T27" i="2"/>
  <c r="S27" i="2"/>
  <c r="O27" i="2"/>
  <c r="P27" i="2"/>
  <c r="P24" i="2"/>
  <c r="O24" i="2"/>
  <c r="S24" i="2"/>
  <c r="T24" i="2"/>
  <c r="G21" i="2"/>
  <c r="F21" i="2"/>
  <c r="J2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U10" authorId="0" shapeId="0" xr:uid="{00000000-0006-0000-0000-000004000000}">
      <text>
        <r>
          <rPr>
            <b/>
            <sz val="11"/>
            <color indexed="81"/>
            <rFont val="Arial"/>
            <family val="2"/>
          </rPr>
          <t>Preventivas o Correctivas</t>
        </r>
        <r>
          <rPr>
            <b/>
            <sz val="9"/>
            <color indexed="81"/>
            <rFont val="Tahoma"/>
            <family val="2"/>
          </rPr>
          <t xml:space="preserve">
</t>
        </r>
      </text>
    </comment>
    <comment ref="Y10" authorId="0" shapeId="0" xr:uid="{00000000-0006-0000-0000-000005000000}">
      <text>
        <r>
          <rPr>
            <b/>
            <sz val="11"/>
            <color indexed="81"/>
            <rFont val="Arial"/>
            <family val="2"/>
          </rPr>
          <t>Escriba fórmula del indicador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6" authorId="0" shapeId="0" xr:uid="{00000000-0006-0000-0200-000001000000}">
      <text>
        <r>
          <rPr>
            <b/>
            <sz val="11"/>
            <color indexed="81"/>
            <rFont val="Arial"/>
            <family val="2"/>
          </rPr>
          <t>Es el por qué podría llegar a materializarse el riesgo</t>
        </r>
      </text>
    </comment>
    <comment ref="D6" authorId="0" shapeId="0" xr:uid="{00000000-0006-0000-0200-000002000000}">
      <text>
        <r>
          <rPr>
            <b/>
            <sz val="11"/>
            <color indexed="81"/>
            <rFont val="Arial"/>
            <family val="2"/>
          </rPr>
          <t>Situación que puede llegar a afectar el logro de los objetivos de la entidad</t>
        </r>
      </text>
    </comment>
    <comment ref="E6" authorId="0" shapeId="0" xr:uid="{00000000-0006-0000-0200-000003000000}">
      <text>
        <r>
          <rPr>
            <b/>
            <sz val="11"/>
            <color indexed="81"/>
            <rFont val="Arial"/>
            <family val="2"/>
          </rPr>
          <t>Qué le pasaría a la entidad si el riesgo se llega a materializar?</t>
        </r>
      </text>
    </comment>
    <comment ref="U6" authorId="0" shapeId="0" xr:uid="{00000000-0006-0000-0200-000004000000}">
      <text>
        <r>
          <rPr>
            <b/>
            <sz val="11"/>
            <color indexed="81"/>
            <rFont val="Arial"/>
            <family val="2"/>
          </rPr>
          <t>Preventivas o Correctivas</t>
        </r>
        <r>
          <rPr>
            <b/>
            <sz val="9"/>
            <color indexed="81"/>
            <rFont val="Tahoma"/>
            <family val="2"/>
          </rPr>
          <t xml:space="preserve">
</t>
        </r>
      </text>
    </comment>
    <comment ref="Y6" authorId="0" shapeId="0" xr:uid="{00000000-0006-0000-0200-000005000000}">
      <text>
        <r>
          <rPr>
            <b/>
            <sz val="11"/>
            <color indexed="81"/>
            <rFont val="Arial"/>
            <family val="2"/>
          </rPr>
          <t>Escriba fórmula del indicador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6" authorId="0" shapeId="0" xr:uid="{00000000-0006-0000-0300-000001000000}">
      <text>
        <r>
          <rPr>
            <b/>
            <sz val="11"/>
            <color indexed="81"/>
            <rFont val="Arial"/>
            <family val="2"/>
          </rPr>
          <t>Es el por qué podría llegar a materializarse el riesgo</t>
        </r>
      </text>
    </comment>
    <comment ref="D6" authorId="0" shapeId="0" xr:uid="{00000000-0006-0000-0300-000002000000}">
      <text>
        <r>
          <rPr>
            <b/>
            <sz val="11"/>
            <color indexed="81"/>
            <rFont val="Arial"/>
            <family val="2"/>
          </rPr>
          <t>Situación que puede llegar a afectar el logro de los objetivos de la entidad</t>
        </r>
      </text>
    </comment>
    <comment ref="E6" authorId="0" shapeId="0" xr:uid="{00000000-0006-0000-0300-000003000000}">
      <text>
        <r>
          <rPr>
            <b/>
            <sz val="11"/>
            <color indexed="81"/>
            <rFont val="Arial"/>
            <family val="2"/>
          </rPr>
          <t>Qué le pasaría a la entidad si el riesgo se llega a materializar?</t>
        </r>
      </text>
    </comment>
    <comment ref="U6" authorId="0" shapeId="0" xr:uid="{00000000-0006-0000-0300-000004000000}">
      <text>
        <r>
          <rPr>
            <b/>
            <sz val="11"/>
            <color indexed="81"/>
            <rFont val="Arial"/>
            <family val="2"/>
          </rPr>
          <t>Preventivas o Correctivas</t>
        </r>
        <r>
          <rPr>
            <b/>
            <sz val="9"/>
            <color indexed="81"/>
            <rFont val="Tahoma"/>
            <family val="2"/>
          </rPr>
          <t xml:space="preserve">
</t>
        </r>
      </text>
    </comment>
    <comment ref="Y6" authorId="0" shapeId="0" xr:uid="{00000000-0006-0000-0300-000005000000}">
      <text>
        <r>
          <rPr>
            <b/>
            <sz val="11"/>
            <color indexed="81"/>
            <rFont val="Arial"/>
            <family val="2"/>
          </rPr>
          <t>Escriba fórmula del indicador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6" authorId="0" shapeId="0" xr:uid="{00000000-0006-0000-0400-000001000000}">
      <text>
        <r>
          <rPr>
            <b/>
            <sz val="11"/>
            <color indexed="81"/>
            <rFont val="Arial"/>
            <family val="2"/>
          </rPr>
          <t>Es el por qué podría llegar a materializarse el riesgo</t>
        </r>
      </text>
    </comment>
    <comment ref="D6" authorId="0" shapeId="0" xr:uid="{00000000-0006-0000-0400-000002000000}">
      <text>
        <r>
          <rPr>
            <b/>
            <sz val="11"/>
            <color indexed="81"/>
            <rFont val="Arial"/>
            <family val="2"/>
          </rPr>
          <t>Situación que puede llegar a afectar el logro de los objetivos de la entidad</t>
        </r>
      </text>
    </comment>
    <comment ref="E6" authorId="0" shapeId="0" xr:uid="{00000000-0006-0000-0400-000003000000}">
      <text>
        <r>
          <rPr>
            <b/>
            <sz val="11"/>
            <color indexed="81"/>
            <rFont val="Arial"/>
            <family val="2"/>
          </rPr>
          <t>Qué le pasaría a la entidad si el riesgo se llega a materializar?</t>
        </r>
      </text>
    </comment>
    <comment ref="U6" authorId="0" shapeId="0" xr:uid="{00000000-0006-0000-0400-000004000000}">
      <text>
        <r>
          <rPr>
            <b/>
            <sz val="11"/>
            <color indexed="81"/>
            <rFont val="Arial"/>
            <family val="2"/>
          </rPr>
          <t>Preventivas o Correctivas</t>
        </r>
        <r>
          <rPr>
            <b/>
            <sz val="9"/>
            <color indexed="81"/>
            <rFont val="Tahoma"/>
            <family val="2"/>
          </rPr>
          <t xml:space="preserve">
</t>
        </r>
      </text>
    </comment>
    <comment ref="Y6" authorId="0" shapeId="0" xr:uid="{00000000-0006-0000-0400-000005000000}">
      <text>
        <r>
          <rPr>
            <b/>
            <sz val="11"/>
            <color indexed="81"/>
            <rFont val="Arial"/>
            <family val="2"/>
          </rPr>
          <t>Escriba fórmula del indicador</t>
        </r>
      </text>
    </comment>
  </commentList>
</comments>
</file>

<file path=xl/sharedStrings.xml><?xml version="1.0" encoding="utf-8"?>
<sst xmlns="http://schemas.openxmlformats.org/spreadsheetml/2006/main" count="848" uniqueCount="509">
  <si>
    <t>PES-FT-012</t>
  </si>
  <si>
    <t>Versión</t>
  </si>
  <si>
    <t>Página No.</t>
  </si>
  <si>
    <t>República de Colombia</t>
  </si>
  <si>
    <t>1 de 1</t>
  </si>
  <si>
    <t>IDENTIFICACIÓN DEL RIESGO</t>
  </si>
  <si>
    <t>ANALISIS DEL RIESGO</t>
  </si>
  <si>
    <t xml:space="preserve"> VALORACIÓN DEL RIESGO ANTES DE CONTROLES </t>
  </si>
  <si>
    <t>ACCIONES</t>
  </si>
  <si>
    <t>MONITOREO</t>
  </si>
  <si>
    <t>PROCESO</t>
  </si>
  <si>
    <t>CAUSA</t>
  </si>
  <si>
    <t>RIESGO</t>
  </si>
  <si>
    <t>CONSECUENCIA (Efectos)</t>
  </si>
  <si>
    <t>VALORACIÓN DEL RIESGO</t>
  </si>
  <si>
    <t>NUEVA CALIFICACIÓN</t>
  </si>
  <si>
    <t>Responsable</t>
  </si>
  <si>
    <t>Indicador</t>
  </si>
  <si>
    <t>Registro o evidencia de cumplimiento</t>
  </si>
  <si>
    <t>Riesgo Inherente</t>
  </si>
  <si>
    <t>Riesgo Residual</t>
  </si>
  <si>
    <t>Probabilidad</t>
  </si>
  <si>
    <t>Impacto</t>
  </si>
  <si>
    <t>Controles</t>
  </si>
  <si>
    <t>Puntaje evaluación de los Controles</t>
  </si>
  <si>
    <t>Casillas a disminuir</t>
  </si>
  <si>
    <t>Zona de Riesgo</t>
  </si>
  <si>
    <t>Ausencia de indicadores claros</t>
  </si>
  <si>
    <t>Mayor</t>
  </si>
  <si>
    <t>Alta</t>
  </si>
  <si>
    <t>No. de actividades realizadas /
No. de actividades planeadas</t>
  </si>
  <si>
    <t>Falta de controles en la información</t>
  </si>
  <si>
    <t>Falta de sistematización de la información</t>
  </si>
  <si>
    <t>Tráfico de influencias</t>
  </si>
  <si>
    <t>Falta de control en el inventario de donaciones recibidas</t>
  </si>
  <si>
    <t>Baja</t>
  </si>
  <si>
    <t>Falta de control en el procedimiento de entrega de ayudas humanitarias</t>
  </si>
  <si>
    <t>Ausencia de controles para los voluntarios</t>
  </si>
  <si>
    <t>GESTIÓN DE LA INFORMACIÓN</t>
  </si>
  <si>
    <t>Investigaciones de tipo Disciplinario o de tipo Penal.</t>
  </si>
  <si>
    <t>GESTIÓN LEGAL</t>
  </si>
  <si>
    <t>Amiguismo</t>
  </si>
  <si>
    <t>GESTIÓN HUMANA</t>
  </si>
  <si>
    <t>Investigaciones de tipo Disciplinario.
Pérdida de credibilidad frente a la entidad e impacto negativo en la imagen institucional.
Desgaste en los procesos administrativos.</t>
  </si>
  <si>
    <t>Falta de verificación de la liquidación de la nómina</t>
  </si>
  <si>
    <t>GESTIÓN FINANCIERA</t>
  </si>
  <si>
    <t>Abuso de poder</t>
  </si>
  <si>
    <t>Jefe Grupo Administrativo</t>
  </si>
  <si>
    <t>Investigaciones de tipo Disciplinario, Penal o Fiscal.</t>
  </si>
  <si>
    <t>Desconocimiento de los procedimientos de contratación</t>
  </si>
  <si>
    <t>Jefe Grupo Almacén</t>
  </si>
  <si>
    <t>Falta de control por parte del responsable del inventario</t>
  </si>
  <si>
    <t>Deficiente control en el consumo de combustible de los vehículos</t>
  </si>
  <si>
    <t>Jefe Oficina Asesora de Planeación</t>
  </si>
  <si>
    <t>CONTROL INTERNO</t>
  </si>
  <si>
    <t>Jefe Oficina Control Interno</t>
  </si>
  <si>
    <t>Falta de controles en el procedimiento</t>
  </si>
  <si>
    <t>Presiones externas o internas al proceso</t>
  </si>
  <si>
    <t>Omisión de controles</t>
  </si>
  <si>
    <t>Jefe de Grupo del Voluntariado</t>
  </si>
  <si>
    <t>Soporte</t>
  </si>
  <si>
    <t>Incumplimiento de los lineamientos académicos</t>
  </si>
  <si>
    <t>Intereses particulares de personal que se capacita en la Entidad</t>
  </si>
  <si>
    <t xml:space="preserve">Documentación falsa o adulterada
</t>
  </si>
  <si>
    <t>Documentación falsa o adulterada</t>
  </si>
  <si>
    <t>No. de verificaciones realizadas /
No. de contratos celebrados</t>
  </si>
  <si>
    <t>Jefe Grupo Administración de Servicios</t>
  </si>
  <si>
    <t>Debilidades en la retroalimentación de los resultados de la auditoría de gestión a los auditados</t>
  </si>
  <si>
    <t>Falta de independencia del equipo auditor</t>
  </si>
  <si>
    <t>1. Detrimento patrimonial.
2. Investigación disciplinaria o fiscal.</t>
  </si>
  <si>
    <t>Responsable Procesos Administrativos</t>
  </si>
  <si>
    <t>Hacer uso de los medio legales cuando se denote impedimento o inhabilidad para el manejo de la investigación.</t>
  </si>
  <si>
    <t>Manifestación expresa de la imparcialidad en el manejo de las investigaciones disciplinarias garantizado la doble instancia y el principio del juez natural.</t>
  </si>
  <si>
    <t>Control de los expedientes haciendo verificación de los mismos y cuadro de seguimiento para evitar el vencimiento de términos mediante la actualización permanente de la bases de datos.</t>
  </si>
  <si>
    <t>Sergio Andrés Gil y Leydi Rodríguez Castillo</t>
  </si>
  <si>
    <t>GESTIÓN LOGISTICA</t>
  </si>
  <si>
    <t>GESTIÓN DE ADQUISICIONES</t>
  </si>
  <si>
    <t>PROCESOS MISIONALES - GESTIÓN DEL RIESGO</t>
  </si>
  <si>
    <t>PLANEACIÓN 
ESTRATÉGICA</t>
  </si>
  <si>
    <t>VALORACIÓN DEL RIESGO DESPUÉS DE CONTROLES</t>
  </si>
  <si>
    <t>Acciones Ejecutadas</t>
  </si>
  <si>
    <t>Medición del Indicador</t>
  </si>
  <si>
    <t>Zona del Riesgo</t>
  </si>
  <si>
    <t>Nueva Zona de Riesgo</t>
  </si>
  <si>
    <t>Fecha Cumplimiento de las Acciones</t>
  </si>
  <si>
    <t>PROCESOS ESTRATÉGICOS</t>
  </si>
  <si>
    <t>Pérdida de credibilidad Institucional.</t>
  </si>
  <si>
    <t>Anualmente, la Jefatura de la Oficina Asesora de Planeación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 Evidencia: Programa de auditoria interna de calidad aprobado por el Director General.</t>
  </si>
  <si>
    <t>No hay una ventanilla única de correspondencia a Nivel Nacional</t>
  </si>
  <si>
    <t>Insuficiencia en el control de las herramientas tecnológicas disponibles al ciudadano para la formulación y seguimiento de peticiones, quejas, denuncias, reclamos y sugerencias</t>
  </si>
  <si>
    <t>Alteración de las novedades de personal</t>
  </si>
  <si>
    <t>El riesgo se transfiere a la Aseguradora para la verificación de la legalidad de los documentos soporte.</t>
  </si>
  <si>
    <t>Falta de fiabilidad de la información previo a la parametrización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</si>
  <si>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 Evidencia: Soporte de las observaciones efectuadas por la asesora de contratación de la Dirección General en caso de presentarse.</t>
  </si>
  <si>
    <t>Realizar y documentar una inspección (instancia) mensual aleatoria a los procesos de contratación publicados en el SECOP II, puesto que estos requieren de la aprobación del Jefe del Grupo Administrativo y el Ordenador del Gasto.</t>
  </si>
  <si>
    <t>Desconocimiento de las funciones de los Supervisores de Contratos asignados a los procesos</t>
  </si>
  <si>
    <t>Descuido u olvido de los Supervisores de Contratos</t>
  </si>
  <si>
    <t>Falta de verificación objetiva y detallada en la actualización de los inventarios</t>
  </si>
  <si>
    <t>Falta de control en el acceso a los Sistemas de Información</t>
  </si>
  <si>
    <t>Debilidad en la aplicación de las Políticas de Seguridad Informática</t>
  </si>
  <si>
    <t>Jefe Grupo de Orientación Ciudadana y Gestión Documental</t>
  </si>
  <si>
    <t>Jefe Oficina Asesora Jurídica</t>
  </si>
  <si>
    <t>1. Investigaciones de tipo Disciplinario, Penal o Fiscal.
2. Pérdida de credibilidad frente a la Entidad e impacto negativo en la imagen Institucional.</t>
  </si>
  <si>
    <t>Practica de pruebas decretadas en los autos emitidos por la Oficina de Control Interno Disciplinario.</t>
  </si>
  <si>
    <t>Jefe Oficina de Control Interno Disciplinario</t>
  </si>
  <si>
    <t>1. Elaborar anualmente un documento donde cada funcionario de la Oficina de Control Interno Disciplinario se compromete a preservar la reserva sumarial de las actuaciones disciplinarias (Pacto de Confidencialidad y Secreto Profesional); acción condicionada igualmente al ingreso de un nuevo funcionario a la Dependencia.
2. Actualizar semanalmente el cuadro control de los expedientes manejado por la Dependencia.</t>
  </si>
  <si>
    <t>Desconocimiento del nuevo Reglamento del Voluntariado y Organizaciones de Defensa Civil</t>
  </si>
  <si>
    <t>Falta de control fiscal de las Juntas de Defensa Civil</t>
  </si>
  <si>
    <t>Intereses particulares para el favorecimiento de terceros</t>
  </si>
  <si>
    <t>Media</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</si>
  <si>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</si>
  <si>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Muy Baja</t>
  </si>
  <si>
    <t>1. Informe de verificación de los cursos básico
2. Informes de Auditoría del proceso de capacitación en sitio.</t>
  </si>
  <si>
    <t>Anualmente, la Jefatura de la Oficina Asesora de Planeación, elabora el programa de auditorías internas de calidad para verificación del cumplimiento de requisitos, entre otros, del proceso de capacitación. En caso de evidenciarse desviaciones, se registra el hallazgo en el informe de auditoría y se solicita el plan de mejoramiento respectivo. Evidencia: Informes de Auditoría del proceso de capacitación en sitio.</t>
  </si>
  <si>
    <t>Debilidad en los controles en las seccionales</t>
  </si>
  <si>
    <t>Inadecuada planeación en las actividades de entrega de ayudas humanitarias por parte de las direcciones seccionales y/o oficinas de departamento para la destinación adecuada de las mismas</t>
  </si>
  <si>
    <t>1 y 2. Evidencia de la revisión efectuada y correo dirigido a la Seccional en caso de encontrarse alguna novedad.</t>
  </si>
  <si>
    <t>Debilidad en los controles en el procedimiento</t>
  </si>
  <si>
    <t>1. Detrimento de la imagen Institucional.
2. Pérdida de credibilidad y confianza por parte de la comunidad.
3. Investigaciones de tipo Disciplinario, Penal o Fiscal.</t>
  </si>
  <si>
    <t>Cada vez que se identifica la perdida de un bien fiscal, se da inicio a investigación administrativa de oficio en desarrollo del proceso administrativo de acuerdo al procedimiento CIN-PD-003 - Proceso Administrativo de resarcimiento por perdida o daño a los bienes de la Entidad; el cual permitirá evidenciar la responsabilidad por la perdida del bien y de encontrarse responsable un voluntario se procede de acuerdo con lo establecido en el Reglamento del Voluntariado, Titulo VIII - Procesos administrativos por perdida o daño de bienes de la Defensa Civil Colombiana. Evidencias: Correos electrónicos de notificación al Subdirector Operativo de los procesos administrativos en investigación por la pérdida de bienes.</t>
  </si>
  <si>
    <t>1. Correo electrónico dirigido a las Seccionales con las novedades presentadas.
2. Correo electrónico donde se remite el informe ejecutivo al Subdirector Operativo.</t>
  </si>
  <si>
    <t>1. Confirmación de asistencia a la capacitación (formulario de google), adicionalmente, los pantallazos de la videoconferencia en caso de ser virtual.
2. Informe trimestral remitido al Ministerio de Defensa Nacional y su publicación en la pagina web de la Entidad.
3. Informe o queja a Control Interno Disciplinario.</t>
  </si>
  <si>
    <t>Cada vez que se recibe una solicitud sea física, electrónica, a través del chat, buzón electrónico y demás; el funcionario encargado de la correspondencia lo radica y lo registra en el formato GIN-FT-010 - Registro de comunicaciones recibidas. Durante el seguimiento del proceso de archivo y correspondencia, el funcionario del Grupo de Orientación Ciudadana y Gestión Documental cruza el citado formato con respecto al archivo físico o digital. En caso de evidenciarse desviaciones, se registra en el acta respectiva y se conmina a su corrección inmediata. Evidencia: Diligenciamiento del formato GIN-FT-010 - Registro de comunicaciones recibidas, evidenciando la firma de quien recibió la comunicación.</t>
  </si>
  <si>
    <t>En cada auditoría interna de calidad, se verifica el formato GIN-FT-010 - Registro de comunicaciones recibidas, con respecto al archivo físico o digital, en caso de encontrarse novedades, se registra el hallazgo en el informe de auditoría de calidad y se solicita la formulación de acciones de mejora correspondiente al auditado. Evidencia: Informes de auditoria de calidad donde se evidencia el hallazgo de no conformidad y el plan de mejoramiento con las acciones de mejora correspondientes a las PQRDS.</t>
  </si>
  <si>
    <t>1. Realizar una capacitación semestral para mejorar el uso y apropiación del gestor documental Seven a Nivel Nacional.
2. Elaborar el informe trimestral sobre el estado de las respuestas a las PQRDS de las Dependencias y Seccionales, remitido al Ministerio de Defensa Nacional y su publicación en la pagina web de la Entidad.
3. En caso de materializarse el riesgo, se tramita informe o queja al proceso de Control Interno Disciplinario.</t>
  </si>
  <si>
    <t>Presión de terceros y/o superior Jerárquico</t>
  </si>
  <si>
    <t>A pesar de que no existe injerencia directa por parte de la Oficina Jurídica frente a las Organizaciones de DC, cada vez que llega una solicitud, el abogado asignado a dicho trámite verifica el cumplimiento de los requisitos, generándose una respuesta directa al Director Seccional; en ningún caso esta respuesta va dirigida a un particular, llámese Junta o Comité, dejándose documentado el control a través de los formatos GLE-FT-002 - Datos y documentos requeridos para otorgar Personería Jurídica y reconocer Representación Legal (Primera Vez) y el formato GLE-FT-003 - Datos y documentos requeridos para otorgar Representación Legal e inscripción dignatarios, y las comunicaciones que sean del caso. En el evento de recibirse una solicitud directa de una Organización de DC, se re direcciona a la respectiva Seccional u Oficina de Departamento. Evidencia: Diligenciamiento de los formatos GLE-FT-002 y GLE-FT-003 y/o los correos electrónicos con las comunicaciones del caso.</t>
  </si>
  <si>
    <t>Cada vez que llega una solicitud de trámite, la técnico de apoyo de la Oficina Asesora Jurídica, lo radica en el SISRED, lo cual evidencia el orden de llegada de las solicitudes, el trámite es asignado a cualquiera de los abogados de la Oficina Asesora Jurídica para su respectivo tramite y expedición de Resolución, la cual también es registrada en el SISRED. Evidencia: Soporte de actualización del SISRED.</t>
  </si>
  <si>
    <t>1. Investigaciones de tipo Disciplinario.
2. Pérdida de credibilidad frente a la Entidad e impacto negativo en la imagen Institucional.
3. Desgaste en los procesos administrativos.</t>
  </si>
  <si>
    <t>Cada vez que se requiera, el funcionario encargado de liquidar la nómina, envía la información con las respectivas normas aplicables a la Entidad a Digital Ware y solicita el apoyo en los procesos de parametrización y demás que se requieran, en ese caso, la responsabilidad de verificar la fiabilidad de información se está trasladando a esta Empresa. Evidencia: Soporte del envió de información a Digital Ware o el acta donde se registro el servicio de soporte suministrado por Digital Ware.</t>
  </si>
  <si>
    <t>1. Solicitar cada vez que se requiera, el servicio de soporte a Digital Ware en los procesos de parametrización y demás, de acuerdo con las normas aplicables a la Entidad, dejando evidencia del servicio soporte suministrado, a través de acta.
2. Registrar en el acta de reunión el resultado de la revisión mensual, las observaciones e inconsistencias en la liquidación de la nómina y su corrección, en caso que se presenten.</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</si>
  <si>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</si>
  <si>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t>
  </si>
  <si>
    <t>1. Acta que evidencie el soporte suministrado por Digital Ware.
2. Acta de reunión evidencia de la revisión mensual de la liquidación de la nómina.</t>
  </si>
  <si>
    <t>1. Trimestral
2. Semestral</t>
  </si>
  <si>
    <t>1. Cada vez que llega una solicitud de trámite
2. Mensual</t>
  </si>
  <si>
    <t>1. Semestral
2. Trimestral
3. Cada vez que se materialice el riesgo</t>
  </si>
  <si>
    <t>1. Cada vez que se requiera
2. Mensual</t>
  </si>
  <si>
    <t>Cuatrimestral</t>
  </si>
  <si>
    <t>Soporte mediante el cual se socializa el procedimiento para obtener la certificación laboral con o sin funciones.</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</si>
  <si>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 u Oficina de Departamento para las correcciones del caso. Evidencia: Solicitud de trámite de seguro de vida y comunicaciones dirigidas a la Seccional u Oficina de Departamento.</t>
  </si>
  <si>
    <t>Ejecutar los controles definidos en el procedimiento GHU-PD-021 - Trámite de reclamación de seguro de vida y accidentes de voluntarios acreditados y activos, para la ejecución del trámite cada vez que se reciba una solicitud.</t>
  </si>
  <si>
    <t>Base de datos de la relación de los tramites de reclamación del seguro de vida ante la Aseguradora y/o evidencia de las comunicaciones relacionados con el trámite de reclamación de seguro de vida que se encuentran en cada expediente</t>
  </si>
  <si>
    <t>No. de verificaciones realizadas /
No. de solicitudes</t>
  </si>
  <si>
    <t>No diligenciamiento del formato de designación de beneficiarios del seguro de vida</t>
  </si>
  <si>
    <t>Cada vez que llega una solicitud de trámite</t>
  </si>
  <si>
    <t>Presión de terceros y/o de un superior Jerárquico</t>
  </si>
  <si>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</si>
  <si>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t>Cada vez que se trámite un pago</t>
  </si>
  <si>
    <t>1 y 2. Formato GAD-FT-020 en cada orden de pago y el libro de control de entrega de documentos.
3. Formato GFN-FT-002 en cada orden de pago y el libro de control de entrega de documentos.</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</si>
  <si>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</si>
  <si>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Cada vez que se recibe una solicitud de legalización de caja menor, en la cadena de revisión del tramite ejecutada por tres funcionarios del Grupo Financiero, se efectúan las revisiones de los documentos de legalización de las cajas menores (facturas, documentos soporte, conciliaciones, objeto de gasto y retenciones). El funcionario que detecte alguna desviación comunica mediante correo electrónico al cuentadante para que proceda a la corrección, lo cual queda como evidencia a través del correo electrónico; si persiste la desviación, no se reconoce el gasto. Evidencia: Correo electrónico con las observaciones y la solicitud de corrección correspondiente.</t>
  </si>
  <si>
    <t>Mensual</t>
  </si>
  <si>
    <t>Soporte (informe ejecutivo) donde se evidencie la verificación de soportes de legalización de la caja menor y en caso de encontrarse novedades en el trámite de comunicación al cuentadante.</t>
  </si>
  <si>
    <t>Semestralmente, la profesional del Grupo Financiero extrae de la plataforma SECOP II el detalle de los contratos registrados a nombre de la Defensa Civil con terceros y verifica los que corresponden a las Juntas de Defensa Civil como contratista; esta información es cruzada con la conciliación de ingresos (consignaciones) efectuada previamente, esto con el fin de identificar las consignaciones correspondientes al porcentaje de Solidaridad Financiera, según lo establece el nuevo Reglamento del Voluntariado y Organizaciones de Defensa Civil. En caso de evidenciarse que no se ha recibido la consignación del porcentaje correspondiente de Solidaridad Financiera por la celebración de contratos, convenios y demás ventas de servicios entre las Juntas de Defensa Civil y particulares, se elabora y remite al Director Seccional el detalle de las Juntas, los contratantes y el valor de cada contrato identificado, en este se le solicita gestionar la respectiva consignación. Evidencia: Correo electrónico con el envío semestral del memorando a los Directores Seccionales u Oficinas de Departamento con la solicitud de gestión de la respectiva consignación del porcentaje de solidaridad financiera.</t>
  </si>
  <si>
    <t>Semestralmente, el abogado asignado de la Oficina Asesora Jurídica, remite a las Seccionales y Oficinas de Departamento un memorando en el cual se les informa a los Directores Seccionales y responsables de Oficinas de Departamento, las Organizaciones de Defensa Civil que no se encuentran en estado "vigente" y presentan novedades con respecto a la "Parte III - Organizaciones de Defensa Civil" del nuevo Reglamento del Voluntariado y Organizaciones de Defensa Civil, esto con el fin de que informen si se van a fusionar, cancelar, liquidar o tramitar la inscripción de Representante Legal o según les corresponda. Evidencia: Correo electrónico con el envío semestral del memorando a los Directores Seccionales y Oficinas de Departamento con la solicitud de informar el objetivo a desarrollar con cada Organización de Defensa Civil.</t>
  </si>
  <si>
    <t>El funcionario de la etapa precontractual del Grupo Administrativo, cada vez que recibe una ficha técnica, realiza la revisión respectiva; en caso de presentarse observaciones o inconsistencias, se devuelve por escrito al funcionario que presentó la ficha técnica. Evidencia: Soporte de la notificación por escrito al funcionario que presento la ficha técnica bien sea porque se requiere corrección o por aceptación de la misma.</t>
  </si>
  <si>
    <t>Cada vez que se realiza la evaluación de un proceso contractual, interviene tres comités: Comité Técnico, Jurídico y Financiero; en cada caso se puede presentar la solicitud de subsanación a los proveedores con el fin de garantizar el cumplimiento de requisitos del pliego de condiciones, en caso de no subsanar, el proveedor no continua en el proceso. Para la adjudicación, se conforma un Comité Asesor de Contratación que conoce las evaluaciones para recomendar su adjudicación o no al ordenador del gasto. Evidencia: Las evaluaciones de los proveedores, actas de Comités y demás actos administrativos correspondientes a cada proceso se deben publicar en el SECOP II.</t>
  </si>
  <si>
    <t>Soporte donde se evidencia la inspección mensual aleatoria a los procesos de contratación publicados en el SECOP II.</t>
  </si>
  <si>
    <t>Por cada contrato, el funcionario designado del Grupo Administrativo, notifica la supervisión y sus funciones al Supervisor de Contrato designado, las cuales se deben evalúan mediante el formato GAD-FT-034 - Informe de evaluación de Supervisores, al culminar la supervisión. En caso de alguna observación desfavorable, se comunica al Supervisor de Contrato a través de correo electrónico. Evidencia: Correo electrónico dirigido al Supervisor de Contrato con el resultado de su evaluación.</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</si>
  <si>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t>
  </si>
  <si>
    <t>Para cada pago tramitado, el funcionario encargado del trámite post contractual exige un informe suscrito por el Supervisor de Contrato a través del formato GAD-FT-005 - Informe Final de Supervisión, adjuntando los respectivos soportes que demuestren la conformidad del bien y/o servicio adquirido; igualmente, debe exigir el recibo a satisfacción del bien y/o servicio a través del formato GAD-FT-029 - Certificación de recibo a satisfacción; en caso de no cumplir con estos documentos no se tramita el pago. Evidencias: Requerimientos al supervisor para la elaboración de los formatos GAD-FT-005 - Informe Final de Supervisión y GAD-FT-029 - Certificación de recibo a satisfacción, debidamente firmados.</t>
  </si>
  <si>
    <t>Semestral</t>
  </si>
  <si>
    <t>1. Enviar a las Seccionales u Oficinas de Departamento los listados de inventario para la verificación en sitio; igualmente, se debe adjuntar el memorando de instrucciones respectivo para la toma física.
2. Ajustar en el Seven - módulo de inventarios las novedades reportadas y soportadas con corte a 30 de junio y 31 de diciembre, de acuerdo con el resultado de la toma física de inventario de las Seccionales u Oficinas de Departamento realizadas al cierre de cada semestre.
3. Realizar y documentar a través de acta de reunión una conciliación semestral entre procesos administrativos, seguros y almacén.</t>
  </si>
  <si>
    <t>1. Investigaciones de tipo Disciplinario, Penal o Fiscal.
2. Pérdida de credibilidad frente a la Entidad e impacto negativo en la imagen Institucional.
3. Afectación a la fiabilidad de los estados Financieros de vigencias anteriores.</t>
  </si>
  <si>
    <t>Actividades de Control</t>
  </si>
  <si>
    <t>Cada trimestre, el funcionario designado del Grupo de Administración de Servicios selecciona aleatoriamente entre las Seccionales, Oficinas de Departamento y las Escuelas de Capacitación y Entrenamiento para comparar los costos reflejados a través de las legalizaciones de caja menor frente a los costos de rodamiento registrados en el SIM; si se encuentran diferencias se notifica a la respectiva Seccional, Oficina de Departamento o Escuela de Capacitación y Entrenamiento para que efectúe el cargue o ajuste correspondiente en el SIM. Evidencia: Comunicaciones físicas o a través de correo electrónico a las Seccionales, Oficina de Departamento o Escuelas de Capacitación y Entrenamiento.</t>
  </si>
  <si>
    <t>1. Evidencia del correo electrónico enviado mensualmente y el informe ejecutivo donde se relacione las Sedes de la Entidad que reportaron o no la información solicitada en cada mes durante el cuatrimestre.
2. Informes de verificación trimestral dirigido al Subdirector Administrativo y Financiero.
3. Informe mensual dirigido al Subdirector Administrativo y Financiero.</t>
  </si>
  <si>
    <t>1 y 3. Mensual
2. Trimestral</t>
  </si>
  <si>
    <t>El funcionario designado como administrador de transportes del Grupo de Administración de Servicios, mensualmente verifica la plataforma de combustible suministrada por el Estación de Servicio (EDS), el consumo correspondiente al kilometraje efectuado por cada vehículo; en caso de evidenciar consumo excesivo de combustible, notifica al Jefe del Grupo, quien llama a la persona que tiene asignado el vehículo para que justifique los motivo de las diferencias encontradas o el nivel excesivo de consumo. Evidencia: Verificación del consumo de combustible a través del chip para los vehículos de la DIGER y Escuelas de Capacitación y Entrenamiento con respecto a lo reportado en la plataforma de combustible.</t>
  </si>
  <si>
    <t>1. Pérdida de información.
2. Consecuencias de tipo legal.
3. Violación a los Sistemas de Seguridad.</t>
  </si>
  <si>
    <t>Muy baja</t>
  </si>
  <si>
    <t>Ausencia de moralidad en el equipo auditor</t>
  </si>
  <si>
    <t>1. Afectación negativa en la imagen reputacional de la OCI.
2. Sanciones e investigaciones.</t>
  </si>
  <si>
    <t>Al finalizar cada auditoría de gestión, el auditor designado retroalimenta al auditado los resultados de la auditoría; en caso de no contar oportunamente con las evidencias suficientes, competentes y objetivas, se advierte que el proceso auditor continúa hasta la emisión del informe final. Evidencia: Diligenciamiento del Formato GIN-FT-025 - Control de asistencia a reuniones como resultado de la reunión de cierre y de apertura de las auditorias efectuadas.</t>
  </si>
  <si>
    <t>Al finalizar cada auditoría de gestión, el auditor designado comunica a la Jefatura de la Oficina de Control Interno, los resultados obtenidos en cada uno de los componentes evaluados, los cuales están consignados en el informe, en caso de encontrar alguna inconsistencia, la Jefatura de la Oficina de Control Interno retroalimenta al auditor para que sean evaluados u ajustados según se requiera. Evidencia: Correo electrónico de seguimiento realizado por la Jefatura de la Oficina de Control Interno al auditor designado.</t>
  </si>
  <si>
    <t>1. Formato GIN-FT-025, soporte de la reunión de cierre de la auditoria de gestión.
2. Comunicación dirigida al auditor con el resultado del seguimiento a los informes a emitir de las auditorias de gestión.
3. Informe ejecutivo del resultado de las actividades de la campaña realizada.</t>
  </si>
  <si>
    <t>1. Evidenciar la realización de la retroalimentación de resultados con los líderes de procesos auditados previo al informe final de todas las auditorías de gestión.
2. Evidenciar la realización del seguimiento a los informes de auditoría previo al informe final de las auditorias de gestión.
3. Ejecutar anualmente una campaña para incrementar la cultura del auto control en la Entidad.</t>
  </si>
  <si>
    <t>Omisión en la comunicación de la pérdida o daño de bienes</t>
  </si>
  <si>
    <t>El responsable de la Oficina de Procesos Administrativos, debe desarrollar el procedimiento CIN-PD-003 - Proceso Administrativo de resarcimiento por perdida o daño a los bienes de la Entidad establecido y aprobado.</t>
  </si>
  <si>
    <t>El responsable de la Oficina de Procesos Administrativos, debe efectuar el cruce de información con el responsable de seguros que maneja la base de datos de siniestralidad en la Entidad.</t>
  </si>
  <si>
    <t>El responsable de la Oficina de Procesos Administrativos, debe iniciar la investigación administrativa de oficio cuando se detecta un daño o pérdida de un bien fiscal y que no fue informado debidamente y como corresponde.</t>
  </si>
  <si>
    <t>El responsable de la Oficina de Procesos Administrativos, debe controlar el registro de los informes por pérdida de bienes en un cuadro control para las conciliaciones con el responsable de seguros y el Grupo de Almacén.</t>
  </si>
  <si>
    <t>1. Remitir mensualmente al Subdirector Operativo a través de correo electrónico un informe ejecutivo con el estado de los procesos administrativos en curso.
2. Realizar y documentar a través de acta de reunión, cada quince días una conciliación entre Procesos Administrativos y Seguros.
3. Realizar y documentar a través de acta de reunión, una conciliación semestral con el Grupo de Almacén para el ajuste de los inventarios debido a la pérdida o daño de bienes de propiedad de la Entidad.</t>
  </si>
  <si>
    <t>1. Mensual
2. Quincenal
3. Semestral</t>
  </si>
  <si>
    <t>1. Correo electrónico donde se remite el informe ejecutivo al Subdirector Operativo.
2. Actas de reunión, resultado de la conciliación realizada quincenalmente.
3. Actas de reunión, resultado de la conciliación realizada semestralmente.</t>
  </si>
  <si>
    <t>1. Anualmente y cuando ingrese un nuevo Funcionario a la Dependencia
2. Semanal</t>
  </si>
  <si>
    <t>1. Documento firmado anualmente por los integrantes de la Dependencia y al ingreso de un nuevo funcionario.
2. Evidencia soporte de la actualización del cuadro control de expedientes manejado por la Dependencia, en el Drive.</t>
  </si>
  <si>
    <t>1. Realizar la verificación de los documentos para la incorporación de voluntarios cada vez que se recibe una solicitud.
2.  Remitir mensualmente al Subdirector Operativo a través de correo electrónico un informe ejecutivo con el estado de los procesos administrativos en curso.</t>
  </si>
  <si>
    <t>1. Jefe de Grupo del Voluntariado
2. Responsable Procesos Administrativos</t>
  </si>
  <si>
    <t>1. Desarrollar el procedimiento GLE-PD-003 - Reconocimiento, suspensión, cancelación de Personería Jurídica Organizaciones de Defensa Civil, de acuerdo con lo normado.
2. En caso de materializarse el riesgo, se aplica el procedimiento disciplinario bien sea para Servidores Públicos y/o Voluntarios.</t>
  </si>
  <si>
    <t>1. Cada vez que se tramita una solicitud
3. Cada vez que se materialice el riesgo</t>
  </si>
  <si>
    <t>1. Evidencia muestral de la aplicación de los formatos GLE-FT-002 y GLE-FT-003.
2. Informe o queja a Control Interno Disciplinario.</t>
  </si>
  <si>
    <t>Documentar mensualmente el seguimiento mensual que se le realiza a las cajas menores a través de correo electrónico donde se verifican de los proveedores y la legalidad de los soportes de las cajas menores, evidenciando la solicitud de corrección, modificación y demás ajustes que se presenten y requieran.</t>
  </si>
  <si>
    <t>1 y 3. Semestral
2. Cuatrimestral
4. Cada vez que se materialice el riesgo</t>
  </si>
  <si>
    <t>1 y 2. Cuatrimestral - Acumulado del periodo
3. Cada vez que se presente</t>
  </si>
  <si>
    <t>1. Evidenciar la verificación cuatrimestral en cada uno de los expedientes de los procesos contractuales del periodo, el diligenciamiento del formato GAD-FT-005 y los respectivos soportes que demuestren la conformidad del bien y/o servicio adquirido debidamente firmados.
2. Evidenciar la verificación cuatrimestral en cada uno de los expedientes de los procesos contractuales del periodo, el diligenciamiento del formato GAD-FT-034 por cada contrato en etapa post contractual debidamente firmado.
3. Evidencia de las comunicaciones escritas y/o correos electrónicos dirigidos a los Supervisores de Contrato con las observaciones correspondientes, cuando se presenten.</t>
  </si>
  <si>
    <t>Jefe Oficina Asesora de las TIC</t>
  </si>
  <si>
    <t>1. y 2. Cada vez que se realiza una auditoría de gestión
3. 31/12/2024</t>
  </si>
  <si>
    <t>1. Semestralmente, elaborar y remitir el memorando de solicitud de las consignaciones correspondientes al porcentaje de la Solidaridad Financiera por la celebración de contratos, convenios y demás venta de servicios entre las Juntas de Defensa Civil con entidades oficiales y particulares, dirigido a cada uno de los Directores Seccionales o responsables de Oficinas de Departamento, en el que se les solicita gestionar la respectiva consignación.
2. Actualizar cuatrimestralmente, el mecanismo de consulta en el que se le brinde orientación y asesoría a las Seccionales, Oficinas de Departamento, Organizaciones de Defensa Civil y Voluntarios, respecto a la "Parte III - Organizaciones de Defensa Civil" del nuevo Reglamento del Voluntariado y Organizaciones de Defensa Civil; su respectiva difusión y publicación en la pagina web de la Entidad.
3. Semestralmente, elaborar y remitir el memorando solicitud de informar el objetivo a desarrollar con cada Organización de Defensa Civil; dirigido a los Directores Seccionales y responsables de Oficinas de Departamento.
4. En caso de materializarse el riesgo, se aplica el procedimiento disciplinario bien sea para Servidores Públicos y/o Voluntarios.</t>
  </si>
  <si>
    <t>1. Listado en Excel de la información de los memorandos enviados por correo electrónico con el envío semestral de los memorandos a los Directores Seccionales o responsables de Oficinas de Departamento.
2. Evidencia de la actualización del mecanismo establecido, su respectiva difusión y publicación en la pagina web de la Entidad.
3. Correo electrónico con el envío semestral del memorando a los Directores Seccionales y responsables de Oficinas de Departamento.
4. Informe o queja a Control Interno Disciplinario.</t>
  </si>
  <si>
    <t>1. Evidenciar la verificación cuatrimestral en cada uno de los expedientes de los procesos contractuales del periodo, el diligenciamiento del formato GAD-FT-005 - Informe Final de Supervisión y los respectivos soportes que demuestren la conformidad del bien y/o servicio adquirido por parte de los Supervisores de Contrato; y cargar la evidencia en el Kawak.
2. Evidenciar la verificación cuatrimestral en cada uno de los expedientes de los procesos contractuales del periodo, el diligenciamiento del formato GAD-FT-034 - Informe de evaluación de Supervisores realizado por el Ordenador del Gasto, remitirle al Supervisor para su conocimiento; y cargar la evidencia en el Kawak.
3. Evidenciar las comunicaciones escritas y/o los correos electrónicos dirigidos a los Supervisores de Contrato con las observaciones correspondientes a las faltas en sus obligaciones y responsabilidades como Supervisor de Contrato, cuando se presenten.</t>
  </si>
  <si>
    <t>1. Seguimiento a los instrumentos de planeación.
2. Informe de Gestión y correo elaborado y publicado.
4. Programa anual de auditorías internas de calidad aprobado.</t>
  </si>
  <si>
    <t>1. Evidencia de la remisión a través de correo electrónico de los listados de inventario para verificación y el memorando de instrucciones respectivo.</t>
  </si>
  <si>
    <t>2. Inventarios ajustados en el Seven - módulo de inventarios respecto a las novedades reportadas y soportadas con corte a 30 de junio y 31 de diciembre.</t>
  </si>
  <si>
    <t>Moderado</t>
  </si>
  <si>
    <t>MAPA DE RIESGOS DE CORRUPCIÓN 2025</t>
  </si>
  <si>
    <t>La  Dirección General, semestralmente realiza la evaluación  de los acuerdos de gestión de las seccionales con los respectivos soportes, con el fin de realizar la evaluación y medición de indicadores de gestión.</t>
  </si>
  <si>
    <t>DIRECCION
 GENERAL</t>
  </si>
  <si>
    <t>1. Realizar el seguimiento semestral por parte de la Direccon General a los acuerdos de Gestión de las  seccionales.</t>
  </si>
  <si>
    <t>30-06-2025
31-12-2025</t>
  </si>
  <si>
    <t>MAPA DE RIESGOS: Riesgos para la integridad pública 2025</t>
  </si>
  <si>
    <t>Revisión inadecuada de los requisitos para vinculación de un servidor público</t>
  </si>
  <si>
    <t>1. Investigaciones de tipo Disciplinario, Penal o Fiscal.</t>
  </si>
  <si>
    <t>moderado</t>
  </si>
  <si>
    <t>El servidor público designado para el proceso de selección será el encargado de verificar que todos los documentos hagan parte del expendiente laboral.</t>
  </si>
  <si>
    <t>1. Verificar contra Matriz de Seguimiento de Documentos que se encuentren todos los docuementos diligenciados.</t>
  </si>
  <si>
    <t>Jefe del Grupo de Gestiónn de Talento Humano</t>
  </si>
  <si>
    <t>Matriz de Seguimiento de Documentos( Formato Diligenciado.)</t>
  </si>
  <si>
    <t>No. De formatos diligenciados / No. De Ingresos</t>
  </si>
  <si>
    <t>Manipulación de la información,  en la elaboración de certificaciones laborales con funciones.</t>
  </si>
  <si>
    <t>Cada vez que un Servidor Público requiere una certificación laboral con funciones, la ebe solicitar al Grupo de Gestión del Talento Humano, quien la elabora de acuerdo al Manual de Funciones.</t>
  </si>
  <si>
    <t>MAPA DE RIESGOS: Riesgo de Lavado de Activos, Financiación del 
Terrorismo y Financiación para la Proliferación de Armas de Destrucción 
Masiva – LAFT/FPADM.2025</t>
  </si>
  <si>
    <t>Falta de control y filtros de los contratos y donaciones a la Defensa Civil de particulares( Personas Naturales y Jurídicas).</t>
  </si>
  <si>
    <t>Catastrófico</t>
  </si>
  <si>
    <t>El funcionario desigando por al entidad debera verificar en las listas OFAC/ONU, que el tercero o Particular no se encuentre en estos listados, también solicitara la Declarcion de Origen  de Fondos; si el funcionario detecta Operaciones Sospechosas generar un Reporte de Operaciones Sospechosas - ROS.</t>
  </si>
  <si>
    <t>1 y 2. Primer semestre de 2025
2. Trimestral
4. Cada vez que se materialice el riesgo</t>
  </si>
  <si>
    <t>1 y 4. Jefe Grupo Financiero</t>
  </si>
  <si>
    <t>MAPA DE RIESGOS: FINANCIACIÓN DE LA PROLIFERACIÓN DE ARMAS DE DESTRUCCIÓN 
MASIVA</t>
  </si>
  <si>
    <t>Debilidad en control, para el uso de los vehculos institucionales</t>
  </si>
  <si>
    <t>alta</t>
  </si>
  <si>
    <t>No. de actividades realizadas /</t>
  </si>
  <si>
    <t>Posibilidad de presentar de información falsa y/o alterada de la gestión institucional para obtener favorabilidad de las autoridades de control</t>
  </si>
  <si>
    <t>Posibilidad presentar de información falsa y/o alterada de la gestión institucional para obtener favorabilidad de las autoridades de control</t>
  </si>
  <si>
    <t>Posibilidad de falsificar los certificados para los cursos de educación informal para beneficio propio o de un tercero</t>
  </si>
  <si>
    <t>Posibilidad de falsificar de información en los expedientes de capacitación de los cursos básicos para el cumplimiento de metas</t>
  </si>
  <si>
    <t>Posibilidad de hurto de bienes por parte de terceros en atención de emergencias</t>
  </si>
  <si>
    <t>Posbilidad de eliminar u ocultar peticiones, quejas, denuncias, reclamaciones y sugerencias, radicadas en las seccionales por los ciudadanos a través de los diferentes canales de atención, afectando con esta acción los derechos del Ciudadano y los valores éticos de la Entidad</t>
  </si>
  <si>
    <t>Posibilidad de Cobro de dádivas por agilización de trámites de las Organizaciones de Defensa Civil en beneficio propio o de un tercero</t>
  </si>
  <si>
    <t>Posibilidad de Manipular la liquidación de la nómina</t>
  </si>
  <si>
    <t>Posibilidade de Recibir y tramitar el pago del Seguro de Vida a personas que no tienen el derecho, para beneficio propio o de un tercero</t>
  </si>
  <si>
    <t>Posibilidad de Utilización de los recursos de caja menor en bienes o servicios que no están autorizados o para beneficio propio o de un tercero</t>
  </si>
  <si>
    <t>Posibilidad de Archivar una investigación disciplinaria cuando existan elementos probatorios que demuestren la falta disciplinaria de un Servidor Público</t>
  </si>
  <si>
    <t>Posibilidad de Omitir las investigaciones por responsabilidad administrativa por pérdida o daño de bienes de propiedad de la Entidad</t>
  </si>
  <si>
    <t>Posibilidad de Fraude en los resultados obtenidos en el ejercicio auditor en beneficio propio o de un tercero</t>
  </si>
  <si>
    <t>Posibilidad de Acceso a los Sistemas de Información de la Entidad para obtener beneficios personales</t>
  </si>
  <si>
    <t>Posibilidad de Omisión de reportes de novedades por pérdida o ingreso de bienes en el inventario durante la actualización de cargos en beneficio de un tercero</t>
  </si>
  <si>
    <t>Posibilidad de No reportar incumplimiento parcial o total de conformidad con las normas legales en la ejecución de un contrato por parte del Supervisor o Interventor</t>
  </si>
  <si>
    <t>Posibilidad de Omisión del estatuto general de la contratación y sus normas complementarias en las diferentes etapas del proceso de contratación</t>
  </si>
  <si>
    <t>Posibilidad de Evasión de la obligación de aportar el porcentaje correspondiente del total del ingreso recibido a través de contratos, convenios y demás ventas de servicios que las Juntas de Defensa Civil celebren en nombre de la Entidad</t>
  </si>
  <si>
    <t>Posibilidad de Conflicto de Interes por entrega incompleta de requisitos para vinculación</t>
  </si>
  <si>
    <r>
      <rPr>
        <b/>
        <sz val="10"/>
        <rFont val="Arial"/>
        <family val="2"/>
      </rPr>
      <t>Posibilidad de Fraude por</t>
    </r>
    <r>
      <rPr>
        <sz val="10"/>
        <rFont val="Arial"/>
        <family val="2"/>
      </rPr>
      <t xml:space="preserve">
Ordenar o efectuar pagos de bienes o servicios sin el lleno de los requisitos legales en beneficio propio o de un tercero</t>
    </r>
  </si>
  <si>
    <t>Posibilidad de Fraude por
Falsificación en las certificaciones laborales con funciones</t>
  </si>
  <si>
    <t>Posibilidad de Lavado de activos , Financiación del Terrorismo y Financiación para la proliferación de Armas de Destrucción Masiva</t>
  </si>
  <si>
    <t>Posibilidad de Uso indebido y destinación diferente de los vehículos de la Entidad</t>
  </si>
  <si>
    <t>1. Socializar cuatrimestralmente el procedimiento para obtener la certificación laboral con o sin funciones, generada desde el aplicativo Self Service de Kactus
Reporte de fallas en kactus por certificados sin funciones.</t>
  </si>
  <si>
    <t>Gestión Financiera</t>
  </si>
  <si>
    <t>Gestión Humana
Sergio Andrés Gil y Leydi Rodríguez Castillo</t>
  </si>
  <si>
    <t>No. de solicitudes recibidas/
No. de solicitudes revisadas</t>
  </si>
  <si>
    <t>1. Solicitar mensualmente a través de correo electrónico a las 27 Seccionales, las 2 Oficinas de Departamento y las 3 Escuelas de Capacitación y Entrenamiento, la relación de los costos de rodamiento y combustible registrados por caja menor para los vehículos de estas 32 Sedes de la Entidad; igualmente, los Directores Seccionales y Encargados deben garantizar en ese correo electrónico que se realizó el registro en el SIM de esta información.
2. Seleccionar trimestralmente, de manera aleatoria 4 Seccionales u Oficinas de Departamento o Escuelas de Capacitación y Entrenamiento para comparar los costos registrados por las legalizaciones de las cajas menores frente a los costos de rodamiento registrados en el SIM.
3. Realizar una verificación mensual del consumo de combustible de los vehículos a cargo de la Dirección General.</t>
  </si>
  <si>
    <t>Trimestralmente de acuerdo con las donaciones recibidas, el técnico para apoyo del Grupo de Prevención encargado del módulo de donaciones en el SIM, revisa el registro de los bienes recibidos por las seccionales, con el fin de verificar que se hayan registrado todos los bienes de acuerdo con el Acta de Comprobacion y/o Entrega de Bienes y Mercancias . En caso de encontrarse diferencias, se envía un correo al responsable para que registre o realice los ajustes del caso. Evidencia: Actas de entrega, registros en el SIM y correos electrónicos.</t>
  </si>
  <si>
    <t>Cada vez que una Seccional va a realizar una entrega de donaciones en el marco de la Acción Social, debe diligenciar el formato RSA-FT-004 - Solicitud de autorizacion de entrega de Donaciones , en el cual se planifica cada actividad de entrega de donaciones, para aprobación del Director General. En caso de no presentar el RSA-FT-004 - Solicitud de autorizacion de entrega de Donaciones o estar mal diligenciado, la entrega no será aprobada.</t>
  </si>
  <si>
    <t>Semestralmente, el técnico para apoyo del Grupo de Prevención encargado del módulo de donaciones en el SIM, compara el RSA-FT-004 -  Solicitud de autorizacion de entrega de Donaciones, con respecto a las evidencias de entrega de las donaciones con el fin de comprobar que se haya realizado la entrega de las mismas y verificar la descarga de los bienes del modulo de inventarios SIM. En caso de no contar con las evidencias o comprobar que no se ha realizado el descargue de los bienes en el modulo de inventarios SIM, se escribe un correo al responsable de la entrega para que subsane las observaciones. Evidencia: Expediente de cada donación.</t>
  </si>
  <si>
    <t>1. Trimestralmente, revisar el registro en SIM de los bienes recibidos en las seccionales como donación.
2.  Semestralmente de acuerdo a las donaciones recibidas y entregadas, comparar el formato "RSA-FT-004 - Solicitud de autorizacion de entrega de Donaciones,con respecto a los informes de evidencia de entrega de las donaciones.</t>
  </si>
  <si>
    <t>Anualmente, el Funcionario encargado de la seguridad digital de la Oficina Asesora de las TIC, realiza un bloqueo general de los sitios web potencialmente peligrosos, en caso de que un funcionario requiera ingreso a dichos sitios, debe solicitarlo a través del Jefe de la Dependencia; la Oficina de TIC analiza la viabilidad de habilitar el acceso solicitado. Evidencia: Parametrización de las Políticas de Seguridad de la Información, como Firewall, antivirus ; además, evidencia de los correos electrónicos donde se presente la solicitud de levantamiento del bloqueo de sitios web potencialmente peligrosos.</t>
  </si>
  <si>
    <t>El Funcionario encargado de la Seguridad Informática, analiza el reporte de la consola antivirus para determinar vulnerabilidades al Sistema de Información de la Entidad, si se encuentran potenciales riesgos, se analiza el nivel de criticidad y se evalua si es una falsa alarma, en caso contrario, se procede a realizar correspondiente remediación. Evidencia: Reporte de verificación periódica del antivirus.</t>
  </si>
  <si>
    <t>1. 31/12/2025
2 . Semestral 3. Cuatrimestral
4. Mensual</t>
  </si>
  <si>
    <t>1. Informe ejecutivo de las actividades de parametrización anual de las Políticas de Seguridad de la Información dirigido al Jefe de la Oficina Asesora de las TIC.
2. Reporte de la herramienta tecnologica. 
3.Informe ejecutivo de la realización del seguimiento cuatrimestral al back up de la información en el Drive, cargado por las Dependencias.
4. Evidencia del envío de correo mensual al GGTH, la actualización y/o modificación de los usuarios y perfiles en el periodo.</t>
  </si>
  <si>
    <t>Cada vez que se tramita una solicitud de incorporación de un voluntario, el Director Seccional verifica que se cumpla con todos los requisitos exigidos de acuerdo al procedimiento vigente.Una vez se cumpla con los mismos, la novedad queda registrada en el sistema misional SIM.
Evidencias: Solicitudes remitidas por las seccionales, correos electrónicos con las novedades correspondientes y registros en el SIM módulo de voluntariado.</t>
  </si>
  <si>
    <t>Por cada solicitud de trámite de seguro de vida de voluntarios, el funcionario del área del voluntariado verifica que el asegurado se encuentre acreditado en el SIM, y de acuedo a su clasificación se valida que cumpla con el requisito de participación.
Igualmente se verifican los soportes requeridos por la aseguradora para iniciar el respectivo trámite ante el corredor de seguros.
En caso de presentarse alguna novedad con respecto a la documentación, por medio de correo electronico se le informa a la Dirección Seccional para su subsanación.
Evidencia: Documentación remitida al corredor de seguros.</t>
  </si>
  <si>
    <t>Director General</t>
  </si>
  <si>
    <t>Gestión Financiera
1 y 4. Jefe Grupo Financiero
2 y 3. Jefe Oficina Asesora Jurídica</t>
  </si>
  <si>
    <t>Gestión Financiera
Jefe Grupo Administrativo</t>
  </si>
  <si>
    <t>El responsable del inventario de las Seccionales u Oficinas de Departamento y Escuelas de Capacitación, cada semestre verifica el inventario a su cargo con respecto al inventario en físico a su vez en las dependencias de la Dirección, esta verificación  se relizan anualmente, en caso de encontrar novedades las reporta en la actualización del cargo al Grupo de Almacén. Evidencia: El responsable debe refrendar el inventario y enviarlo en físico al Grupo de Almacén para su registro en el aplicativo Seven.</t>
  </si>
  <si>
    <t>Cada vez que se requiera el servidor público de la SCE, verificará en el SIM, la información registrada en los certificados requeridos. En caso de evidenciarse desviaciones, se informa por escrito al Subdirector de CyE. Evidencia: Correo electrónico con las respectivas observaciones de los certificados de los cursos.</t>
  </si>
  <si>
    <t>Cada vez que se requiera, un servidor público de la SCE consultará en el SIM si determinada consulta en el SIM si determinada persona realizó o no algún curso de educación informal y si fue aprobado o no. En caso de evidenciarse desviaciones, se informará por escrito al Subdirector de CyE. Evidencia: Correo electrónico con las respectivas observaciones de los certificados de los cursos.</t>
  </si>
  <si>
    <t>Firmas de constancias de los cursos del nivel  básico e intermedio por parte de los Directores Seccionales y cursos de nivel especialista por el Coordinador Académico y Directores de Escuelas. Adicionalmente, la Defensa Civil Colombiana, puso a disposición de los voluntarios que desarrollen cursos de nivel básico, intermedio y/o especialista en la Entidad, un enlace en la pagina web Institucional donde podrán acceder para descargar sus certificados. La ruta es: Inicio &gt; Voluntarios &gt; Certificaciones &gt; Certificación de Capacitaciones &gt; Descargar certificado de capacitación &gt; Ingresar su No. de documento de Identidad &gt; Buscar.</t>
  </si>
  <si>
    <t>Semestralmente,un servidor público de la SCE, verifica en el SIM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</si>
  <si>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Semestral
2. 31/12/2025.</t>
  </si>
  <si>
    <t>Subdirector de Capacitación y Entrenamiento
Oficina de Planeación</t>
  </si>
  <si>
    <t>1. Realizar una verificación semestral de los cursos básicos en las seccionales. CYE         
2. Realizar las auditorías planeadas en el programa anual de auditorias para  Seccionales para verificación del proceso de capacitación en sitio.</t>
  </si>
  <si>
    <t>1. Verificar la información de los certificados en el SIM.
2. En caso de materializarse el riesgo, se tramita informe o queja al proceso de Control Interno Disciplinario.</t>
  </si>
  <si>
    <t>1. Informes de los cursos registrados en el SIM.
2. Informe o queja a Control Interno Disciplinario(Cuando se presente el caso).</t>
  </si>
  <si>
    <t>1. Trimestralmente  hasta 31/12/2025.
2. Cada vez que se presente el caso.</t>
  </si>
  <si>
    <t>1. Registrar los planes institucionales en el módulo de Planeación Estratégica de Kawak.
Periodicidad: Anual.
Soporte: Registro en el módulo de Planeación Estratégica de Kawak de los planes institucionales.
2. Realizar el seguimiento anual por parte de la Oficina Asesora de Planeación del planes institucionales en el aplicativo Kawak.
Periodicidad: Semestral.
Soporte: Seguimiento de los planes institucionales.
3. Elaborar y publicar, el informe de gestión anual.
Periodicidad: Anual.
Soporte: Informe de Gestión y correo solicitando observaciones del mismo.
4. Elaborar y socializar el programa anual de auditorías internas de Calidad aprobado.
Periodicidad: Anual.
Soporte: Programa anual de auditorías internas de calidad aprobado.</t>
  </si>
  <si>
    <t>Subdirector de Capacitación y Entrenamiento
Karla Viviana Salinas Mayorga</t>
  </si>
  <si>
    <t>Técnico para Apoyo Acción Social                   Catalina Lara</t>
  </si>
  <si>
    <t>1. Realizar anualmente la parametrización de las Políticas de Seguridad de la Información, respecto al firewall, antivirus.
2. Evidenciar los reportes semestrales de la implementación de las Políticas de Seguridad Informática en las Seccionales, Oficinas de Departamento y la Dirección General, A través de la herramienta tecnológica.
3. Evidenciar la realización del seguimiento cuatrimestral al back up de la información en el Drive, cargado por las Dependencias.
4. Tramitar las novedades de retiro y/o traslado/reubicación del personal solicitados por el GGTH, con el fin de actualizar los perfiles y/o modificar los accesos a las aplicaciones, el manejo de usuarios, permisos, correo electrónico y demás temas relacionados a la seguridad informática de la Entidad.</t>
  </si>
  <si>
    <t>El funcionario encargado de la Seguridad Informática tramita las novedades de retiro y/o traslado/reubicación del personal, solicitadas por el GGTH (Grupo de Gestión de Talento Humano), con el objetivo de actualizar los perfiles y modificar los accesos a las aplicaciones. Este proceso incluye la gestión de usuarios, permisos, acceso a correos electrónicos y otros aspectos relacionados con la seguridad informática de la Entidad, asegurando que los cambios se efectúen de acuerdo con las políticas de seguridad y acceso de la organización.</t>
  </si>
  <si>
    <t>Semestralmente, a través de una herramienta tecnológica se validará en los equipos de computo de la DIGER y Seccionales  Oficinas de Departamento la aplicación de la Política de Seguridad Informática.  Evidencia: Reporte de la herramienta tecnológica.</t>
  </si>
  <si>
    <t>1. 1er Cuatrimestre 
2. Semestrlal
3. Ttrimestral.</t>
  </si>
  <si>
    <t>1. Evidencia procedimiento y formato. 
2. Solcializaciones de la directiva de transporte.
3. Reporte de los formatos de los formatos de Orden de Marcha..</t>
  </si>
  <si>
    <t>Jefe Grupo Administración de Servicios
1. Luis Carlos Martinez.
2. y 3. Juan Jose Pulido</t>
  </si>
  <si>
    <t xml:space="preserve">1. Actualizar procedimiento Administración de Ingresos GFN-PD-003.y  Crear Formato de Declaración de Origen de Fondos.
2. Realizar Informe mensual de las consultas realizadas.
3. Realizar informe mensual de los reportes ROS.
</t>
  </si>
  <si>
    <t>1. Procedimiento Actualizado, y formato de declaración de Fondos.
2. Informe mensual de las consultas, y evidencia los formatos de declaración de fondos diligenciados.
4. Informe mensual de Reporte ROS.</t>
  </si>
  <si>
    <t>1. Investigaciones de tipo Disciplinario, Penal o Fiscal.
2. Pérdida de credibilidad de la Entidad e impacto negativo en la imagen Institucional. Cargue Del Mapa de Riesgos de Corrupción Vigencia 2025.</t>
  </si>
  <si>
    <t>Cada vez que un Servidor Púbico de la Dirección General requiere un servicio de transporte Institucional, diligencia el formato GLO-FT-027 - Control servicios vehículos oficiales, indicando el destino; igualmente, si el vehículo sale fuera de la Jurisdicción el administrador de transportes diligencia el formato GLO-FT-028 - Orden de marcha y allí se traza la ruta y tipo de caraga a transportar. Evidencia: Formato GLO-FT-027 - Control servicios vehículos oficiales y el formato GLO-FT-028 - Orden de marcha debidamente diligenciados.</t>
  </si>
  <si>
    <t>1. Actualizar procedimiento, y formato GLO-FT-028.
2. Socialización Semestralmente de la directiva de transporte.
3. Reporte trimestral de Ordenes de marcha de la Dirección General.</t>
  </si>
  <si>
    <t>Posibilidad de Destinación indebida de ayudas para el beneficio propio o de particulares</t>
  </si>
  <si>
    <t>Soporte: Documento de Certificación del cumplimiento de las Evaluaciones.</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</si>
  <si>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</si>
  <si>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La Dirección General aprueba la programación anual de visitas de verificación de inventarios a Seccionales u Oficinas de Departamento para la Jefatura del Grupo de Almacén, en las cuales se debe verificar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GLO-PD-002 - Salida de bienes del almacén, referente a la pérdida de bienes. Evidencia: Elaboración del informe de las visitas de verificación realizadas remitido a la Dirección General.</t>
  </si>
  <si>
    <t>Posibilidad de uso indebido y destinación inapropiada de los vehículos de la entidad para el transporte con fines  ilegales y peligrosos.(transporte de armas de destrucción masiva).</t>
  </si>
  <si>
    <t>Zona de riesgo Extrema: Los riesgos de corrupción de la Zona de Riesgo Extrema requieren de un tratamiento prioritario. Se deben implementar los controles orientados a reducir la posibilidad de ocurrencia del riesgo o disminuir el impacto de sus efectos y tomar las medidas de protección.</t>
  </si>
  <si>
    <t>60 a 100</t>
  </si>
  <si>
    <t>Extrema</t>
  </si>
  <si>
    <t>Zona de riesgo Alta: Deben tomarse las medidas necesarias para llevar los riesgos a la Zona de Riesgo Moderada, Baja o eliminarlo.</t>
  </si>
  <si>
    <t>30 a 50</t>
  </si>
  <si>
    <t>Zona de riesgo Moderada: Deben tomarse las medidas necesarias para llevar los riesgos a la Zona de Riesgo Baja o eliminarlo.</t>
  </si>
  <si>
    <t>15 a 25</t>
  </si>
  <si>
    <t>Moderada</t>
  </si>
  <si>
    <t>Zona de riesgo Baja: Los riesgos de corrupción de las zonas baja se encuentran en un nivel que puede eliminarse o reducirse fácilmente con los controles establecidos en la entidad.</t>
  </si>
  <si>
    <t>5 a 10</t>
  </si>
  <si>
    <r>
      <t xml:space="preserve">Con la calificación obtenida se realiza un desplazamiento en la matriz, así: si el control afecta la </t>
    </r>
    <r>
      <rPr>
        <b/>
        <u/>
        <sz val="11"/>
        <color indexed="10"/>
        <rFont val="Arial Narrow"/>
        <family val="2"/>
      </rPr>
      <t>probabilidad se desplaza hacia abajo</t>
    </r>
    <r>
      <rPr>
        <sz val="11"/>
        <rFont val="Arial Narrow"/>
        <family val="2"/>
      </rPr>
      <t xml:space="preserve">. Si afecta el </t>
    </r>
    <r>
      <rPr>
        <b/>
        <u/>
        <sz val="11"/>
        <color indexed="10"/>
        <rFont val="Arial Narrow"/>
        <family val="2"/>
      </rPr>
      <t>impacto se desplza a la izquierda.</t>
    </r>
  </si>
  <si>
    <t xml:space="preserve">Nota: </t>
  </si>
  <si>
    <t>Puntaje</t>
  </si>
  <si>
    <t>Zona de riesgo de corrupción</t>
  </si>
  <si>
    <t>Resultados de la calificación del Riesgo de Corrupción</t>
  </si>
  <si>
    <t>ANALISIS DEL ENTORNO POR UNIDADES DE NEGOCIO - UN</t>
  </si>
  <si>
    <t xml:space="preserve">FORMATO No. 6 </t>
  </si>
  <si>
    <t>DOFA</t>
  </si>
  <si>
    <t>NOMBRE EMPRESA</t>
  </si>
  <si>
    <t>DEFENSA CIVIL COLOMBIANA</t>
  </si>
  <si>
    <t>JEFE DE PLANEACION</t>
  </si>
  <si>
    <t>UNIDAD DE NEGOCIO 1</t>
  </si>
  <si>
    <t>Reducción del Riesgo de Desastres</t>
  </si>
  <si>
    <t>FECHA REVISIÓN</t>
  </si>
  <si>
    <t>DESCRIPCION UNIDAD DE NEGOCIO</t>
  </si>
  <si>
    <t>Es el proceso de la gestión del riesgo, está compuesto por la intervención dirigida a modificar o disminuir las condiciones de riesgo existentes, entiéndase: mitigación del riesgo y a evitar nuevo riesgo en el territorio, entiéndase: prevención del riesgo. Son medidas de mitigación y prevención que se adoptan con antelación para reducir la amenaza, la exposición y disminuir la vulnerabilidad de las personas, los medios de subsistencia, los bienes, la infraestructura y los recursos ambientales, para evitar o minimizar los daños y pérdidas en caso de producirse los eventos físicos peligrosos.</t>
  </si>
  <si>
    <t>PLANES CON LA UNIDAD DE NEGOCIO</t>
  </si>
  <si>
    <t xml:space="preserve">DESCRIBIR PLANES/EXPECTATIVAS/DESAFIOS/DILEMAS (PROFUNDIZAR-SALIR-ENTRAR). El Marco de Sendai para la Reducción del Riesgo de Desastres 2015-2030, establece entre sus prioridades "Invertir en la reducción del riesgo de desastres para la resiliencia", siendo este un referente internacional para la política de Gestión del Riesgo del país.  Por lo tanto se propone incorporar el proceso de REDUCCIÓN dentro de las unidades de negocio de la entidad, para fortalecer las acciones que se ejecutaron en el cuatrienio anterior en el proceso de prevención. En consecuencia se propone fortalecer las capacidades de la entidad para intervenir en el proceso de reducción del riesgo de desastres.
</t>
  </si>
  <si>
    <t>No</t>
  </si>
  <si>
    <t>DEBILIDADES - D</t>
  </si>
  <si>
    <t>FORTALEZAS - F</t>
  </si>
  <si>
    <t>Deficientes capacidades técnicas para la intervención en la reducción del riesgo</t>
  </si>
  <si>
    <t>La cobertura a nivel nacional permite llegar a las comunidades en todo el territorio</t>
  </si>
  <si>
    <t>Limitados recursos para la financiación de programas orientados a la prevención del riesgo</t>
  </si>
  <si>
    <t>La unidad gerencial en el establecimiento de directrices que se cumplen a nivel nacional</t>
  </si>
  <si>
    <t>Interés en capacitación para el manejo de emergencias por parte del voluntariado mas que en reducción</t>
  </si>
  <si>
    <t>Procedimientos documentados y estandarizados</t>
  </si>
  <si>
    <t>El proceso de capacitación no se articula con las líneas de gestión del riesgo</t>
  </si>
  <si>
    <t>Experiencia en el tema</t>
  </si>
  <si>
    <t>No se tiene doctrina articulada del proceso</t>
  </si>
  <si>
    <t>Capacidad técnica para exportar el conocimiento adquirido</t>
  </si>
  <si>
    <t>Falta capacitación para la formulación de proyectos en la materia</t>
  </si>
  <si>
    <t>Reconocimiento y credibilidad de la entidad</t>
  </si>
  <si>
    <t>El marco legal de la entidad se encuentra desactualizado</t>
  </si>
  <si>
    <t>Facilidad para la comunicación del riesgo a través de los voluntarios</t>
  </si>
  <si>
    <t>Falta de delegación en los diferentes niveles de la organización</t>
  </si>
  <si>
    <t>La masificación de las redes sociales de la entidad</t>
  </si>
  <si>
    <t>AMENAZAS - A</t>
  </si>
  <si>
    <t>OPORTUNIDADES - O</t>
  </si>
  <si>
    <t>Los voluntarios suelen participar en los consejos territoriales para la gestión del riesgo</t>
  </si>
  <si>
    <t>Disponibilidad de los medios de comunicación a nivel territorial</t>
  </si>
  <si>
    <t>Perder el apoyo de la UNGRD en la parte operativa de la entidad</t>
  </si>
  <si>
    <t>Pertenecer al Sistema Nacional de Gestión del Riesgo de Desastres</t>
  </si>
  <si>
    <t xml:space="preserve">Alta dinámica de los elementos generadores de las amenazas </t>
  </si>
  <si>
    <t>Orientación del Marco de Sendai en materia de reducción</t>
  </si>
  <si>
    <t>Prevalece el desinterés de la comunidad frente a los riesgos</t>
  </si>
  <si>
    <t>Repositorio documental de la UNGRD</t>
  </si>
  <si>
    <t>La mayoría de las organizaciones de Defensa Civil no están constituidas legalmente</t>
  </si>
  <si>
    <t>Fondo Nacional para GdR y los Fondos departamentales y municipales para la GdR</t>
  </si>
  <si>
    <t>Posibilidad para la celebración de convenios y contratos interadministrativos</t>
  </si>
  <si>
    <t>Las políticas gubernamentales de gestión del riesgo y gestión ambiental están alineadas a los objetivos de desarrollo sostenible</t>
  </si>
  <si>
    <t>UNIDAD DE NEGOCIO 2</t>
  </si>
  <si>
    <t>Gestión Ambiental y Acción Social</t>
  </si>
  <si>
    <t xml:space="preserve">Es el proceso mediante al cual se implementan acciones dirigidas a la recuperación frente a las emergencias, situaciones de desastre o calamidad pública, para apoyar el restablecimiento de las condiciones socioeconómicas, ambientales y físicas de la población afectada o vulnerable.
</t>
  </si>
  <si>
    <r>
      <t>DESCRIBIR PLANES/EXPECTATIVAS/DESAFIOS/DILEMAS (PROFUNDIZAR-SALIR-ENTRAR) El diagnóstico mostró que no se están aprovechando las oportunidades y que no se cuenta con un marco legal vigente que respalde la acción social y la gestión ambiental en forma taxativa, a pesar de hacer parte de la recuperación después de una emergencia o desastre.  Igualmente en un escenario de postacuerdo se observó la necesidad de continuar con el proceso en el marco de una política social y ambiental por parte del gobierno nacional.</t>
    </r>
    <r>
      <rPr>
        <sz val="11"/>
        <color indexed="10"/>
        <rFont val="Arial Narrow"/>
        <family val="2"/>
      </rPr>
      <t xml:space="preserve"> </t>
    </r>
  </si>
  <si>
    <t>Escaso apoyo a las propuestas presentadas</t>
  </si>
  <si>
    <t>Programa técnico laboral por competencias de Acción Social y de Gestión Ambiental</t>
  </si>
  <si>
    <t>Insuficiente presupuesto para la ejecución del proceso</t>
  </si>
  <si>
    <t>Procedimientos documentados</t>
  </si>
  <si>
    <t>Carencia de direccionamiento estratégico para el proceso</t>
  </si>
  <si>
    <t>El compromiso del voluntariado</t>
  </si>
  <si>
    <t>No hay capacidad para la administración  de donaciones</t>
  </si>
  <si>
    <t>Recursos técnicos y operativos</t>
  </si>
  <si>
    <t>No hay apropiación del conocimiento de los procesos misionales</t>
  </si>
  <si>
    <t>Avance en la formulación de proyectos</t>
  </si>
  <si>
    <t>No hay personal calificado en las seccionales</t>
  </si>
  <si>
    <t>Aceptación de la comunidad dada la base comunitaria</t>
  </si>
  <si>
    <t>No se aprovechan las opciones de capacitación disponibles</t>
  </si>
  <si>
    <t xml:space="preserve">La escuela de gestión ambiental </t>
  </si>
  <si>
    <t>Ausencia del portafolio de servicios</t>
  </si>
  <si>
    <t>Cobertura a nivel nacional</t>
  </si>
  <si>
    <t xml:space="preserve">Intervención en gestión ambiental a través de las líneas de acción del Plan Nacional de Desarrollo </t>
  </si>
  <si>
    <t>Las demás entidades no visualizan a la entidad en posiciones estratégicas</t>
  </si>
  <si>
    <t>Marco de referencia internacional para el tema ambiental y social</t>
  </si>
  <si>
    <t>Incursión del voluntariado en el proceso sin conocimiento técnico</t>
  </si>
  <si>
    <t>Interés de empresas públicas y privadas  en articular proyectos con la entidad</t>
  </si>
  <si>
    <t>No hay un marco legal que respalde la acción social y la gestión ambiental</t>
  </si>
  <si>
    <t>La posibilidad de gestionar donaciones con entidades públicas y privadas de todo nivel</t>
  </si>
  <si>
    <t>Intervención de las organizaciones de Defensa Civil con intereses particulares</t>
  </si>
  <si>
    <t>Política nacional de gestión ambiental y social</t>
  </si>
  <si>
    <t>Sensibilización y apropiación de la comunidad en temas ambientales y sociales</t>
  </si>
  <si>
    <t>El postacuerdo genera posibilidades de acción con comunidades vulnerables</t>
  </si>
  <si>
    <t>La población afectada por las emergencias</t>
  </si>
  <si>
    <t>Recursos de cooperación internacional</t>
  </si>
  <si>
    <t>UNIDAD DE NEGOCIO 3</t>
  </si>
  <si>
    <t>Manejo de Emergencias y Desastres</t>
  </si>
  <si>
    <t xml:space="preserve">Es el proceso de la gestión del riesgo compuesto por la preparación para la respuesta frente a emergencias y desastres, la preparación para la recuperación posdesastre, la ejecución de dicha respuesta y la ejecución de la respectiva recuperación, entiéndase: rehabilitación y recuperación para el restablecimiento de las condiciones normales de vida.  De acuerdo con la Ley 1523 de 2012, la Preparación es el conjunto de acciones principalmente de coordinación, sistemas de alerta, capacitación, equipamiento, centros de reserva, albergues y entrenamiento, con el propósito de optimizar la ejecución de los diferentes servicios básicos de respuesta. Asimismo la respuesta implica la ejecución de las actividades necesarias para la atención de la emergencia como la accesibilidad y transporte, telecomunicaciones, evaluación de daños y análisis de necesidades, salud y saneamiento básico, búsqueda y rescate, extinción de incendios y manejo de materiales peligrosos, albergues y alimentación, servicios públicos, seguridad y convivencia, información pública, entre otros. </t>
  </si>
  <si>
    <t>DESCRIBIR PLANES/EXPECTATIVAS/DESAFIOS/DILEMAS (PROFUNDIZAR-SALIR-ENTRAR)
El diagnóstico mostró que el manejo de emergencias es un proceso en el que han incursionado muchos integrantes del SNGRD y presenta una alta demanda anual dada la dinámica del país.  a pesar del conocimiento y la experiencia de la entidad se requiere realizar una reingeniería para dar una respuesta mas eficiente y oportuna a los ciudadanos, lo cual implicaría, entre otros reasignar funciones, crear grupos, ampliar planta, conseguir recursos, mejorar el modelo de operación.</t>
  </si>
  <si>
    <t>Falta de equipos HEAS (Herramientas, equipos, accesorios y suministros)</t>
  </si>
  <si>
    <t>Alta rotación del voluntario operativo</t>
  </si>
  <si>
    <t>La disponibilidad del voluntariado</t>
  </si>
  <si>
    <t>No se cuenta con una planta de personal operativa</t>
  </si>
  <si>
    <t xml:space="preserve">La administración descentralizada </t>
  </si>
  <si>
    <t>Alta carga administrativa en el Subdirector Operativo</t>
  </si>
  <si>
    <t>Autonomía en los departamentos</t>
  </si>
  <si>
    <t>No aplicación de los protocolos establecidos</t>
  </si>
  <si>
    <t>Pertenecer al Ministerio de Defensa</t>
  </si>
  <si>
    <t>Desarticulación con el proceso de capacitación</t>
  </si>
  <si>
    <t>Experiencia operativa adquirida</t>
  </si>
  <si>
    <t>No se cuentan con las capacidades suficientes para el proceso de recuperación</t>
  </si>
  <si>
    <t>Principios de protección civil como neutralidad e imparcialidad</t>
  </si>
  <si>
    <t>Presupuesto limitado</t>
  </si>
  <si>
    <t>Capacidad de movilización</t>
  </si>
  <si>
    <t>Faltan auditorías operativas enfocadas en el proceso de manejo de emergencias de las seccionales</t>
  </si>
  <si>
    <t>Ser organismo operativo del SNGRD</t>
  </si>
  <si>
    <t>No se documentan las experiencias en el manejo de emergencias</t>
  </si>
  <si>
    <t>Reconocimiento de la Entidad por su modelo de operación</t>
  </si>
  <si>
    <t>No aplicación de los protocolos de atención de emergencias</t>
  </si>
  <si>
    <t>Acreditación de los grupos USAR</t>
  </si>
  <si>
    <t>No contra con el presupuesto requerido para el crecimiento de capacidades</t>
  </si>
  <si>
    <t>Cumplimiento de los protocolos de Ginebra</t>
  </si>
  <si>
    <t>No contar con fuentes alternativas de financiación para el fortalecimiento operativo.</t>
  </si>
  <si>
    <t>Capacitación en gestión del riesgo de desastres en todos los niveles</t>
  </si>
  <si>
    <t>Fondos de Gestión del Riesgo de los diferentes niveles del estado</t>
  </si>
  <si>
    <t>Construcción de la política de gestión del riesgo del Mindefensa</t>
  </si>
  <si>
    <t>Pertenecer al SNGRD</t>
  </si>
  <si>
    <t>UNIDAD DE NEGOCIO 4</t>
  </si>
  <si>
    <t>Capacitación en Gestión del Riesgo de Desastres</t>
  </si>
  <si>
    <t>ESTE FORMATO SE DEBE DILIGENCIAR POR CADA UNIDAD DE NEGOCIO: Desarrollo de programas de educación para el trabajo y desarrollo humano en gestión del riesgo, acción social, gestión ambiental y búsqueda y rescate, así como de programas de educación informal en materia de gestión del riesgo de desastres dirigidos a preparar a los voluntarios y comunidad en general frente a potenciales emergencias y desastres.</t>
  </si>
  <si>
    <t>DESCRIBIR PLANES/EXPECTATIVAS/DESAFIOS/DILEMAS (PROFUNDIZAR-SALIR-ENTRAR) Durante el cuatrienio anterior se avanzó en el proceso de capacitación con la adquisición de conocimientos e infraestructura representada en las escuelas de capacitación, sin embargo se pretende impulsarlo hasta llegar a liderar el tema dentro del SNGRD con el fin de emplear al máximo las capacidades adquiridas. Igualmente, el marco de Sendai 2015-2030 establece "Aumentar la preparación para casos de desastre y reconstruir mejor en los ámbitos de la recuperación, rehabilitación y reconstrucción", lo cual respalda los objetivos 3 y 4 propuestos.</t>
  </si>
  <si>
    <t>Falta calidad de la capacitación en los niveles básicos e intermedio</t>
  </si>
  <si>
    <t>Las directrices de capacitación que se estructuran y actualizan anualmente.</t>
  </si>
  <si>
    <t>Falta control en las capacitaciones en los niveles básico e intermedio</t>
  </si>
  <si>
    <t>La estructura de los programas académicos</t>
  </si>
  <si>
    <t>No hay expertos técnicos para la adquisición de equipos de capacitación</t>
  </si>
  <si>
    <t>La infraestructura de capacitación representada en las escuelas</t>
  </si>
  <si>
    <t>Deficiencia de la capacitación y de la disponibilidad de instructores</t>
  </si>
  <si>
    <t>La experiencia y formación de los instructores de las escuelas y seccionales.</t>
  </si>
  <si>
    <t>Los voluntarios que asisten a las capacitaciones no cumplen con el perfil de los programas</t>
  </si>
  <si>
    <t>La capacitación enfocada a los procesos misionales</t>
  </si>
  <si>
    <t>Se observa que algunos voluntarios asisten a las capacitaciones con intereses particulares</t>
  </si>
  <si>
    <t>Escenarios acordes a las capacitaciones</t>
  </si>
  <si>
    <t>Los funcionarios operativos de las seccionales no tienen perfil de instructor</t>
  </si>
  <si>
    <t>Programas certificados de acuerdo con la normatividad vigente del Ministerio de Educación Nacional e ISO 9001: 2015</t>
  </si>
  <si>
    <t>Desarticulación entre el proceso de capacitación y el proceso de gestión del riesgo liderado por la Subdirección Operativa</t>
  </si>
  <si>
    <t>Los programas de educación para el trabajo y desarrollo humano</t>
  </si>
  <si>
    <t>Falta de cumplimiento de las directrices que se emiten desde la Dirección General en materia de capacitación</t>
  </si>
  <si>
    <t>La cobertura y la gratuidad de los programas</t>
  </si>
  <si>
    <t>Demoras en los procesos internos</t>
  </si>
  <si>
    <t>La capacitación a distancia</t>
  </si>
  <si>
    <t>Otras instituciones del SNGRD han incursionado en el proceso de capacitación en gestión del riesgo</t>
  </si>
  <si>
    <t>Convenios con instituciones de educación superior</t>
  </si>
  <si>
    <t>Competencia desleal</t>
  </si>
  <si>
    <t>Red de centros de entrenamiento contemplada en el Plan Nacional de Gestión del Riesgo 2015-2025</t>
  </si>
  <si>
    <t>El voluntariado capacitado se lleva el conocimiento adquirido a otras instituciones</t>
  </si>
  <si>
    <t>Capacitación a través del mecanismo de cooperación internacional</t>
  </si>
  <si>
    <t>La UNGRD no  incluya a la DCC en sus procesos de formación, capacitación y actualización.</t>
  </si>
  <si>
    <t>No articularse con el proceso de capacitación de la de la UNGRD</t>
  </si>
  <si>
    <t>Los proveedores de equipos operativos proveen conocimientos técnicos</t>
  </si>
  <si>
    <t>Empresas no certificadas que venden servicios de capacitación</t>
  </si>
  <si>
    <t>Convenios interinstitucionales para fortalecer el proceso de capacitación</t>
  </si>
  <si>
    <t>Las organizaciones de defensa civil no destinan recursos para capacitación</t>
  </si>
  <si>
    <t>Posibilidad de dictar capacitación a la comunidad por demanda</t>
  </si>
  <si>
    <t>Venta de cursos a empresas públicas y privadas</t>
  </si>
  <si>
    <t>Las competencias de los programas técnico laborales están dentro del programa nacional de competencias</t>
  </si>
  <si>
    <t>Mesas sectoriales de gestión del riesgo y de gestión ambiental</t>
  </si>
  <si>
    <t>COMPONENTE</t>
  </si>
  <si>
    <t>Modelo Integrado de Planeación y Gestión (MIPG)</t>
  </si>
  <si>
    <t xml:space="preserve">ESTE FORMATO SE DEBE DILIGENCIAR POR CADA UNIDAD DE NEGOCIO: El Modelo Integrado de Planeación y Gestión, regulado por el Decreto 1499 de 2017, no es propiamente una unidad de negocio sino el conjunto de procedimientos y acciones mediante los cuales se implementan las 16 políticas que componen el modelo.   El Modelo Integrado de Planeación y Gestión - MIPG es un marco de referencia para dirigir, planear, ejecutar, hacer seguimiento, evaluar y controlar la gestión de las entidades y organismos públicos, con el fin de generar resultados que atiendan los planes de desarrollo y resuelvan las necesidades y problemas de los ciudadanos, con integridad y calidad en el servicio. Los objetivos del modelo son:
1. Fortalecer el liderazgo y el talento humano bajo los principios de integridad y legalidad, como motores de la generación de resultados de las entidades públicas.
2. Agilizar, simplificar y flexibilizar la operación de las entidades para la generación de bienes y servicios que resuelvan efectivamente las necesidades de los ciudadanos.
3. Desarrollar una cultura organizacional fundamentada en la información, el control y la evaluación ara la toma de decisiones la mejora continua. 
4. Facilitar y promover la efectiva participación ciudadana en la planeación, gestión y evaluación de las entidades públicas.
5. Promover la coordinación entre entidades públicas para mejorar su gestión y desempeño. </t>
  </si>
  <si>
    <t>Falta de compromiso, apropiación, seguimiento oportuno</t>
  </si>
  <si>
    <t>Aplicación de principios, valores, experiencia, trabajo en equipo</t>
  </si>
  <si>
    <t>Falta de medición del impacto</t>
  </si>
  <si>
    <t>Sistema Gestion de Calidad y procesos documentados</t>
  </si>
  <si>
    <t xml:space="preserve"> </t>
  </si>
  <si>
    <t>Fallas en la comunicación interna</t>
  </si>
  <si>
    <t>Cobertura a nivel nacional y reconocimiento  e imparcialidad de la entidad</t>
  </si>
  <si>
    <t>Debilidad de la planta de personal (cantidad de profesionales, capacitación y alta rotación de personal</t>
  </si>
  <si>
    <t>Recursos tecnológicos, SECOP 2 y sistemas de información</t>
  </si>
  <si>
    <t>Falta de aprovechamiento de las tics, automatización del proceso de recursos propios</t>
  </si>
  <si>
    <t>Capacitación , conocimiento, experiencia y profesionales en cada subproceso</t>
  </si>
  <si>
    <t>No hay optimización del sistema de información ERP</t>
  </si>
  <si>
    <t>Autocontrol, control de los procesos y control de inventarios</t>
  </si>
  <si>
    <t>Ausencia de marco legal vigente de la DCC</t>
  </si>
  <si>
    <t>Infraestructura y escuelas de capacitación</t>
  </si>
  <si>
    <t>Limitación de recursos</t>
  </si>
  <si>
    <t>Asesoría y acompañamiento</t>
  </si>
  <si>
    <t>Concentración e funciones y carga laboral</t>
  </si>
  <si>
    <t>Capacidades para los procesos misionales</t>
  </si>
  <si>
    <t>Débil cultura del servicio</t>
  </si>
  <si>
    <t>Falta de reglamento interno de trabajo (horas extras, compensatorios, entre otros)</t>
  </si>
  <si>
    <t>Débil control del voluntariado que han incrementado las demandas en contra de la entidad</t>
  </si>
  <si>
    <t>Afectación del clima laboral por el concurso de carrera administrativa</t>
  </si>
  <si>
    <t>Políticas, oferta de capacitación, acompañamiento y asesoría de las entidades publicas relacionadas con MIPG</t>
  </si>
  <si>
    <t>Desmejorar el índice de desempeño institucional</t>
  </si>
  <si>
    <t xml:space="preserve">Disponibilidad  de las tecnologías de información </t>
  </si>
  <si>
    <t>Perder posicionamiento de la Entidad</t>
  </si>
  <si>
    <t>Posibilidad de celebrar convenios con entidades del sector defensa, SNGR y privadas</t>
  </si>
  <si>
    <t>Disponibilidad  de diferentes fuentes de financiación en todos los niveles</t>
  </si>
  <si>
    <t>Oferta de pasantes</t>
  </si>
  <si>
    <t>Intercambios educativos a a través de las escuelas de la entidad</t>
  </si>
  <si>
    <t>Cooperación internacional</t>
  </si>
  <si>
    <t>Política ambiental y social y programas gubernamentales</t>
  </si>
  <si>
    <t>Proyecto de Ley DCC</t>
  </si>
  <si>
    <t>Reglamento de las organizaciones de DCC</t>
  </si>
  <si>
    <t>ENRIQUE ARTURO TORRES</t>
  </si>
  <si>
    <t>DESCRIBIR PLANES/EXPECTATIVAS/DESAFIOS/DILEMAS (PROFUNDIZAR-SALIR-ENTRAR)  La última medición del MIPG fue del 83,8% lo cual reta a la entidad a mejorar en el cumplimiento de las 16 políticas que componen el modelo, actualizado mediante el Decreto 1499 de 2017, por lo anterior el objetivo estratégico será: Mejorar el índice de desempeño institucional a través del Modelo Integrado de Planeación y Gestión (MIPG).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</si>
</sst>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indexed="8"/>
      <name val="Franklin Gothic Book"/>
      <family val="2"/>
    </font>
    <font>
      <sz val="10"/>
      <name val="Arial"/>
      <family val="2"/>
    </font>
    <font>
      <sz val="10"/>
      <name val="Arial"/>
      <family val="2"/>
    </font>
    <font>
      <b/>
      <sz val="11"/>
      <color indexed="81"/>
      <name val="Arial"/>
      <family val="2"/>
    </font>
    <font>
      <b/>
      <sz val="9"/>
      <color indexed="81"/>
      <name val="Tahoma"/>
      <family val="2"/>
    </font>
    <font>
      <sz val="10"/>
      <color rgb="FFFF0000"/>
      <name val="Arial"/>
      <family val="2"/>
    </font>
    <font>
      <b/>
      <sz val="10"/>
      <name val="Arial"/>
      <family val="2"/>
    </font>
    <font>
      <b/>
      <sz val="10"/>
      <color rgb="FFFF0000"/>
      <name val="Arial"/>
      <family val="2"/>
    </font>
    <font>
      <u/>
      <sz val="10"/>
      <color theme="10"/>
      <name val="Arial"/>
      <family val="2"/>
    </font>
    <font>
      <b/>
      <sz val="8"/>
      <name val="Arial"/>
      <family val="2"/>
    </font>
    <font>
      <b/>
      <sz val="11"/>
      <color theme="1"/>
      <name val="Calibri"/>
      <family val="2"/>
      <scheme val="minor"/>
    </font>
    <font>
      <sz val="10"/>
      <name val="Arial Narrow"/>
      <family val="2"/>
    </font>
    <font>
      <sz val="11"/>
      <name val="Arial Narrow"/>
      <family val="2"/>
    </font>
    <font>
      <b/>
      <u/>
      <sz val="11"/>
      <color indexed="10"/>
      <name val="Arial Narrow"/>
      <family val="2"/>
    </font>
    <font>
      <b/>
      <sz val="11"/>
      <color theme="1"/>
      <name val="Arial Narrow"/>
      <family val="2"/>
    </font>
    <font>
      <b/>
      <sz val="12"/>
      <name val="Arial"/>
      <family val="2"/>
    </font>
    <font>
      <b/>
      <sz val="12"/>
      <color rgb="FFFF0000"/>
      <name val="Arial"/>
      <family val="2"/>
    </font>
    <font>
      <sz val="12"/>
      <name val="Arial Narrow"/>
      <family val="2"/>
    </font>
    <font>
      <b/>
      <sz val="12"/>
      <name val="Arial Narrow"/>
      <family val="2"/>
    </font>
    <font>
      <b/>
      <sz val="12"/>
      <color theme="1"/>
      <name val="Arial"/>
      <family val="2"/>
    </font>
    <font>
      <b/>
      <sz val="11"/>
      <name val="Arial Narrow"/>
      <family val="2"/>
    </font>
    <font>
      <sz val="11"/>
      <color indexed="10"/>
      <name val="Arial Narrow"/>
      <family val="2"/>
    </font>
  </fonts>
  <fills count="23">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F78009"/>
        <bgColor indexed="64"/>
      </patternFill>
    </fill>
    <fill>
      <patternFill patternType="solid">
        <fgColor theme="0" tint="-0.14999847407452621"/>
        <bgColor indexed="64"/>
      </patternFill>
    </fill>
    <fill>
      <patternFill patternType="solid">
        <fgColor theme="5"/>
        <bgColor indexed="64"/>
      </patternFill>
    </fill>
    <fill>
      <patternFill patternType="solid">
        <fgColor rgb="FF0070C0"/>
        <bgColor indexed="64"/>
      </patternFill>
    </fill>
    <fill>
      <patternFill patternType="solid">
        <fgColor theme="9" tint="0.59999389629810485"/>
        <bgColor indexed="64"/>
      </patternFill>
    </fill>
    <fill>
      <patternFill patternType="solid">
        <fgColor rgb="FFFF6600"/>
        <bgColor indexed="64"/>
      </patternFill>
    </fill>
    <fill>
      <patternFill patternType="solid">
        <fgColor theme="5" tint="-0.249977111117893"/>
        <bgColor indexed="64"/>
      </patternFill>
    </fill>
    <fill>
      <patternFill patternType="solid">
        <fgColor theme="4" tint="0.59999389629810485"/>
        <bgColor indexed="64"/>
      </patternFill>
    </fill>
  </fills>
  <borders count="4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right/>
      <top style="thin">
        <color indexed="64"/>
      </top>
      <bottom style="thin">
        <color indexed="64"/>
      </bottom>
      <diagonal/>
    </border>
  </borders>
  <cellStyleXfs count="21">
    <xf numFmtId="0" fontId="0" fillId="0" borderId="0"/>
    <xf numFmtId="9" fontId="10" fillId="0" borderId="0" applyFont="0" applyFill="0" applyBorder="0" applyAlignment="0" applyProtection="0"/>
    <xf numFmtId="0" fontId="9" fillId="0" borderId="0"/>
    <xf numFmtId="0" fontId="11" fillId="0" borderId="0"/>
    <xf numFmtId="9" fontId="8" fillId="0" borderId="0" applyFont="0" applyFill="0" applyBorder="0" applyAlignment="0" applyProtection="0"/>
    <xf numFmtId="0" fontId="7" fillId="0" borderId="0"/>
    <xf numFmtId="9" fontId="7" fillId="0" borderId="0" applyFont="0" applyFill="0" applyBorder="0" applyAlignment="0" applyProtection="0"/>
    <xf numFmtId="0" fontId="10" fillId="0" borderId="0"/>
    <xf numFmtId="0" fontId="17" fillId="0" borderId="0" applyNumberFormat="0" applyFill="0" applyBorder="0" applyAlignment="0" applyProtection="0"/>
    <xf numFmtId="0" fontId="10" fillId="0" borderId="0"/>
    <xf numFmtId="9" fontId="6" fillId="0" borderId="0" applyFont="0" applyFill="0" applyBorder="0" applyAlignment="0" applyProtection="0"/>
    <xf numFmtId="0" fontId="6" fillId="0" borderId="0"/>
    <xf numFmtId="9" fontId="6"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9" fontId="3" fillId="0" borderId="0" applyFont="0" applyFill="0" applyBorder="0" applyAlignment="0" applyProtection="0"/>
    <xf numFmtId="0" fontId="2" fillId="0" borderId="0"/>
    <xf numFmtId="0" fontId="1" fillId="0" borderId="0"/>
    <xf numFmtId="0" fontId="1" fillId="0" borderId="0"/>
    <xf numFmtId="9" fontId="1" fillId="0" borderId="0" applyFont="0" applyFill="0" applyBorder="0" applyAlignment="0" applyProtection="0"/>
  </cellStyleXfs>
  <cellXfs count="413">
    <xf numFmtId="0" fontId="0" fillId="0" borderId="0" xfId="0"/>
    <xf numFmtId="0" fontId="14" fillId="0" borderId="0" xfId="3" applyFont="1" applyAlignment="1">
      <alignment vertical="center"/>
    </xf>
    <xf numFmtId="0" fontId="10" fillId="0" borderId="0" xfId="3" applyFont="1" applyAlignment="1">
      <alignment vertical="center"/>
    </xf>
    <xf numFmtId="0" fontId="15" fillId="0" borderId="0" xfId="3" applyFont="1" applyFill="1" applyBorder="1" applyAlignment="1">
      <alignment horizontal="center" vertical="center" wrapText="1"/>
    </xf>
    <xf numFmtId="0" fontId="10" fillId="0" borderId="3" xfId="3" applyFont="1" applyBorder="1" applyAlignment="1">
      <alignment vertical="center" wrapText="1"/>
    </xf>
    <xf numFmtId="0" fontId="10" fillId="0" borderId="0" xfId="3" applyFont="1" applyAlignment="1">
      <alignment horizontal="center" vertical="center"/>
    </xf>
    <xf numFmtId="0" fontId="10" fillId="0" borderId="0" xfId="3" applyFont="1" applyAlignment="1">
      <alignment horizontal="justify" vertical="center"/>
    </xf>
    <xf numFmtId="0" fontId="10" fillId="0" borderId="0" xfId="2" applyFont="1" applyAlignment="1">
      <alignment vertical="center"/>
    </xf>
    <xf numFmtId="0" fontId="10" fillId="0" borderId="0" xfId="0" applyFont="1" applyAlignment="1">
      <alignment vertical="center" wrapText="1"/>
    </xf>
    <xf numFmtId="0" fontId="10" fillId="0" borderId="5" xfId="0" applyFont="1" applyBorder="1" applyAlignment="1">
      <alignment vertical="center"/>
    </xf>
    <xf numFmtId="0" fontId="10" fillId="0" borderId="0" xfId="3" applyFont="1" applyFill="1" applyBorder="1" applyAlignment="1">
      <alignment horizontal="center" vertical="center"/>
    </xf>
    <xf numFmtId="0" fontId="10" fillId="0" borderId="0" xfId="3" applyFont="1" applyFill="1" applyBorder="1" applyAlignment="1">
      <alignment vertical="center" wrapText="1"/>
    </xf>
    <xf numFmtId="0" fontId="10" fillId="0" borderId="0" xfId="3" applyFont="1" applyFill="1" applyBorder="1" applyAlignment="1">
      <alignment horizontal="center" vertical="center" wrapText="1"/>
    </xf>
    <xf numFmtId="0" fontId="10" fillId="0" borderId="0" xfId="3" applyFont="1" applyFill="1" applyBorder="1" applyAlignment="1">
      <alignment horizontal="left" vertical="center" wrapText="1"/>
    </xf>
    <xf numFmtId="0" fontId="10" fillId="0" borderId="0" xfId="3" applyFont="1" applyFill="1" applyBorder="1" applyAlignment="1">
      <alignment horizontal="justify" vertical="center" wrapText="1"/>
    </xf>
    <xf numFmtId="14" fontId="10" fillId="0" borderId="0" xfId="3" applyNumberFormat="1" applyFont="1" applyFill="1" applyBorder="1" applyAlignment="1">
      <alignment horizontal="center" vertical="center" wrapText="1"/>
    </xf>
    <xf numFmtId="0" fontId="10" fillId="0" borderId="0" xfId="3" applyFont="1" applyFill="1" applyBorder="1" applyAlignment="1">
      <alignment vertical="center"/>
    </xf>
    <xf numFmtId="0" fontId="10" fillId="0" borderId="10" xfId="3" applyFont="1" applyBorder="1" applyAlignment="1">
      <alignment vertical="center" wrapText="1"/>
    </xf>
    <xf numFmtId="0" fontId="10" fillId="0" borderId="10" xfId="3" applyFont="1" applyFill="1" applyBorder="1" applyAlignment="1">
      <alignment horizontal="justify" vertical="center" wrapText="1"/>
    </xf>
    <xf numFmtId="0" fontId="10" fillId="0" borderId="0" xfId="3" applyFont="1" applyFill="1" applyAlignment="1">
      <alignment vertical="center"/>
    </xf>
    <xf numFmtId="0" fontId="10" fillId="0" borderId="3" xfId="3" applyFont="1" applyFill="1" applyBorder="1" applyAlignment="1">
      <alignment horizontal="center" vertical="center" wrapText="1"/>
    </xf>
    <xf numFmtId="0" fontId="10" fillId="0" borderId="10" xfId="3" applyFont="1" applyFill="1" applyBorder="1" applyAlignment="1">
      <alignment horizontal="center" vertical="center" wrapText="1"/>
    </xf>
    <xf numFmtId="0" fontId="10" fillId="0" borderId="3" xfId="3" applyFont="1" applyFill="1" applyBorder="1" applyAlignment="1">
      <alignment horizontal="justify" vertical="center" wrapText="1"/>
    </xf>
    <xf numFmtId="0" fontId="15" fillId="0" borderId="3" xfId="0" applyFont="1" applyBorder="1" applyAlignment="1">
      <alignment horizontal="center" vertical="center" wrapText="1"/>
    </xf>
    <xf numFmtId="0" fontId="10" fillId="0" borderId="10" xfId="0" applyFont="1" applyBorder="1" applyAlignment="1">
      <alignment horizontal="center" vertical="center" wrapText="1"/>
    </xf>
    <xf numFmtId="9" fontId="10" fillId="0" borderId="0" xfId="4" applyFont="1" applyBorder="1" applyAlignment="1">
      <alignment vertical="center" wrapText="1"/>
    </xf>
    <xf numFmtId="0" fontId="10" fillId="0" borderId="0" xfId="3" applyFont="1" applyBorder="1" applyAlignment="1">
      <alignment vertical="center"/>
    </xf>
    <xf numFmtId="0" fontId="10" fillId="0" borderId="0" xfId="9"/>
    <xf numFmtId="0" fontId="10" fillId="0" borderId="3" xfId="9" applyBorder="1" applyAlignment="1">
      <alignment horizontal="center" vertical="center" wrapText="1"/>
    </xf>
    <xf numFmtId="0" fontId="10" fillId="0" borderId="3" xfId="9" applyBorder="1" applyAlignment="1">
      <alignment horizontal="justify" vertical="center" wrapText="1"/>
    </xf>
    <xf numFmtId="0" fontId="10" fillId="0" borderId="0" xfId="3" applyFont="1" applyFill="1" applyAlignment="1">
      <alignment horizontal="center" vertical="center"/>
    </xf>
    <xf numFmtId="0" fontId="15" fillId="3" borderId="12" xfId="3" applyFont="1" applyFill="1" applyBorder="1" applyAlignment="1">
      <alignment horizontal="center" vertical="center" wrapText="1"/>
    </xf>
    <xf numFmtId="0" fontId="15" fillId="3" borderId="12" xfId="9" applyFont="1" applyFill="1" applyBorder="1" applyAlignment="1">
      <alignment horizontal="center" vertical="center" wrapText="1"/>
    </xf>
    <xf numFmtId="0" fontId="18" fillId="3" borderId="12" xfId="9" applyFont="1" applyFill="1" applyBorder="1" applyAlignment="1">
      <alignment horizontal="center" vertical="center" wrapText="1"/>
    </xf>
    <xf numFmtId="0" fontId="10" fillId="0" borderId="0" xfId="9" applyAlignment="1">
      <alignment horizontal="left" vertical="center"/>
    </xf>
    <xf numFmtId="0" fontId="10" fillId="0" borderId="3" xfId="9" applyBorder="1" applyAlignment="1">
      <alignment vertical="center" wrapText="1"/>
    </xf>
    <xf numFmtId="0" fontId="10" fillId="5" borderId="3" xfId="9" applyFill="1" applyBorder="1" applyAlignment="1">
      <alignment horizontal="center" vertical="center" wrapText="1"/>
    </xf>
    <xf numFmtId="14" fontId="10" fillId="0" borderId="3" xfId="9" applyNumberFormat="1" applyBorder="1" applyAlignment="1">
      <alignment horizontal="center" vertical="center" wrapText="1"/>
    </xf>
    <xf numFmtId="0" fontId="10" fillId="0" borderId="0" xfId="9" applyAlignment="1">
      <alignment vertical="top" wrapText="1"/>
    </xf>
    <xf numFmtId="0" fontId="15" fillId="3" borderId="10" xfId="9" applyFont="1" applyFill="1" applyBorder="1" applyAlignment="1">
      <alignment horizontal="center" vertical="center" wrapText="1"/>
    </xf>
    <xf numFmtId="0" fontId="18" fillId="3" borderId="10" xfId="9" applyFont="1" applyFill="1" applyBorder="1" applyAlignment="1">
      <alignment horizontal="center" vertical="center" wrapText="1"/>
    </xf>
    <xf numFmtId="0" fontId="10" fillId="0" borderId="31" xfId="9" applyBorder="1" applyAlignment="1">
      <alignment vertical="center" wrapText="1"/>
    </xf>
    <xf numFmtId="0" fontId="10" fillId="5" borderId="31" xfId="9" applyFill="1" applyBorder="1" applyAlignment="1">
      <alignment vertical="center" wrapText="1"/>
    </xf>
    <xf numFmtId="0" fontId="10" fillId="0" borderId="31" xfId="9" applyBorder="1" applyAlignment="1">
      <alignment horizontal="center" vertical="center" wrapText="1"/>
    </xf>
    <xf numFmtId="14" fontId="10" fillId="0" borderId="31" xfId="9" applyNumberFormat="1" applyBorder="1" applyAlignment="1">
      <alignment vertical="center" wrapText="1"/>
    </xf>
    <xf numFmtId="9" fontId="10" fillId="0" borderId="32" xfId="9" applyNumberFormat="1" applyBorder="1" applyAlignment="1">
      <alignment horizontal="center" vertical="center" wrapText="1"/>
    </xf>
    <xf numFmtId="0" fontId="10" fillId="0" borderId="8" xfId="9" applyBorder="1" applyAlignment="1">
      <alignment horizontal="justify" vertical="center" wrapText="1"/>
    </xf>
    <xf numFmtId="0" fontId="10" fillId="0" borderId="7" xfId="9" applyBorder="1" applyAlignment="1">
      <alignment horizontal="center" vertical="center" wrapText="1"/>
    </xf>
    <xf numFmtId="0" fontId="10" fillId="0" borderId="6" xfId="9" applyBorder="1" applyAlignment="1">
      <alignment horizontal="center" vertical="center" wrapText="1"/>
    </xf>
    <xf numFmtId="0" fontId="10" fillId="0" borderId="4" xfId="9" applyBorder="1" applyAlignment="1">
      <alignment horizontal="justify" vertical="center" wrapText="1"/>
    </xf>
    <xf numFmtId="9" fontId="10" fillId="0" borderId="8" xfId="16" applyFont="1" applyFill="1" applyBorder="1" applyAlignment="1">
      <alignment horizontal="center" vertical="center" wrapText="1"/>
    </xf>
    <xf numFmtId="0" fontId="10" fillId="0" borderId="2" xfId="9" applyBorder="1" applyAlignment="1">
      <alignment horizontal="left" vertical="center" wrapText="1"/>
    </xf>
    <xf numFmtId="0" fontId="10" fillId="5" borderId="2" xfId="9" applyFill="1" applyBorder="1" applyAlignment="1">
      <alignment horizontal="left" vertical="center" wrapText="1"/>
    </xf>
    <xf numFmtId="0" fontId="10" fillId="0" borderId="2" xfId="9" applyBorder="1" applyAlignment="1">
      <alignment horizontal="center" vertical="center" wrapText="1"/>
    </xf>
    <xf numFmtId="0" fontId="10" fillId="17" borderId="2" xfId="9" applyFill="1" applyBorder="1" applyAlignment="1">
      <alignment horizontal="center" vertical="center" wrapText="1"/>
    </xf>
    <xf numFmtId="0" fontId="10" fillId="0" borderId="14" xfId="9" applyBorder="1" applyAlignment="1">
      <alignment horizontal="left" vertical="center" wrapText="1"/>
    </xf>
    <xf numFmtId="0" fontId="10" fillId="0" borderId="3" xfId="3" applyFont="1" applyFill="1" applyBorder="1" applyAlignment="1">
      <alignment horizontal="center" vertical="center" wrapText="1"/>
    </xf>
    <xf numFmtId="0" fontId="10" fillId="0" borderId="10" xfId="3" applyFont="1" applyFill="1" applyBorder="1" applyAlignment="1">
      <alignment horizontal="center" vertical="center" wrapText="1"/>
    </xf>
    <xf numFmtId="0" fontId="10" fillId="0" borderId="3" xfId="3" applyFont="1" applyFill="1" applyBorder="1" applyAlignment="1">
      <alignment horizontal="justify" vertical="center" wrapText="1"/>
    </xf>
    <xf numFmtId="0" fontId="10" fillId="0" borderId="13" xfId="3" applyFont="1" applyFill="1" applyBorder="1" applyAlignment="1">
      <alignment horizontal="justify" vertical="center" wrapText="1"/>
    </xf>
    <xf numFmtId="0" fontId="10" fillId="0" borderId="13" xfId="3" applyFont="1" applyFill="1" applyBorder="1" applyAlignment="1">
      <alignment horizontal="center" vertical="center" wrapText="1"/>
    </xf>
    <xf numFmtId="0" fontId="10" fillId="0" borderId="3" xfId="3" applyFont="1" applyBorder="1" applyAlignment="1">
      <alignment horizontal="left" vertical="center" wrapText="1"/>
    </xf>
    <xf numFmtId="0" fontId="10" fillId="0" borderId="25" xfId="3" applyFont="1" applyFill="1" applyBorder="1" applyAlignment="1">
      <alignment horizontal="center" vertical="center" wrapText="1"/>
    </xf>
    <xf numFmtId="0" fontId="10" fillId="0" borderId="18" xfId="3" applyFont="1" applyFill="1" applyBorder="1" applyAlignment="1">
      <alignment horizontal="center" vertical="center" wrapText="1"/>
    </xf>
    <xf numFmtId="0" fontId="10" fillId="5" borderId="18" xfId="3" applyFont="1" applyFill="1" applyBorder="1" applyAlignment="1">
      <alignment horizontal="left" vertical="center" wrapText="1"/>
    </xf>
    <xf numFmtId="0" fontId="10" fillId="0" borderId="18" xfId="3" applyFont="1" applyFill="1" applyBorder="1" applyAlignment="1">
      <alignment vertical="center" wrapText="1"/>
    </xf>
    <xf numFmtId="0" fontId="10" fillId="5" borderId="18" xfId="3" applyFont="1" applyFill="1" applyBorder="1" applyAlignment="1">
      <alignment vertical="center" wrapText="1"/>
    </xf>
    <xf numFmtId="0" fontId="10" fillId="5" borderId="18" xfId="3"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 xfId="3" applyFont="1" applyBorder="1" applyAlignment="1">
      <alignment vertical="center" wrapText="1"/>
    </xf>
    <xf numFmtId="0" fontId="10" fillId="0" borderId="2" xfId="3" applyFont="1" applyFill="1" applyBorder="1" applyAlignment="1">
      <alignment horizontal="justify" vertical="center" wrapText="1"/>
    </xf>
    <xf numFmtId="0" fontId="10" fillId="0" borderId="2" xfId="3" applyFont="1" applyFill="1" applyBorder="1" applyAlignment="1">
      <alignment horizontal="center" vertical="center" wrapText="1"/>
    </xf>
    <xf numFmtId="0" fontId="10" fillId="0" borderId="10"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1" xfId="3" applyFont="1" applyBorder="1" applyAlignment="1">
      <alignment vertical="center" wrapText="1"/>
    </xf>
    <xf numFmtId="0" fontId="16" fillId="0" borderId="45" xfId="3" applyFont="1" applyBorder="1" applyAlignment="1">
      <alignment vertical="center" wrapText="1"/>
    </xf>
    <xf numFmtId="0" fontId="10" fillId="0" borderId="37" xfId="3" applyFont="1" applyFill="1" applyBorder="1" applyAlignment="1">
      <alignment horizontal="center" vertical="center" wrapText="1"/>
    </xf>
    <xf numFmtId="0" fontId="10" fillId="0" borderId="12" xfId="3" applyFont="1" applyBorder="1" applyAlignment="1">
      <alignment vertical="center" wrapText="1"/>
    </xf>
    <xf numFmtId="0" fontId="15" fillId="18" borderId="30" xfId="9" applyFont="1" applyFill="1" applyBorder="1" applyAlignment="1">
      <alignment vertical="center" textRotation="255" wrapText="1"/>
    </xf>
    <xf numFmtId="0" fontId="15" fillId="7" borderId="17" xfId="3" applyFont="1" applyFill="1" applyBorder="1" applyAlignment="1">
      <alignment horizontal="center" vertical="center" textRotation="255" wrapText="1"/>
    </xf>
    <xf numFmtId="0" fontId="16" fillId="0" borderId="40" xfId="3" applyFont="1" applyBorder="1" applyAlignment="1">
      <alignment vertical="center" wrapText="1"/>
    </xf>
    <xf numFmtId="0" fontId="10" fillId="0" borderId="12" xfId="3" applyFont="1" applyBorder="1" applyAlignment="1">
      <alignment horizontal="center" vertical="center" wrapText="1"/>
    </xf>
    <xf numFmtId="0" fontId="10" fillId="0" borderId="3" xfId="3" applyFont="1" applyBorder="1" applyAlignment="1">
      <alignment horizontal="center" vertical="center" wrapText="1"/>
    </xf>
    <xf numFmtId="0" fontId="10" fillId="0" borderId="3" xfId="3" applyFont="1" applyFill="1" applyBorder="1" applyAlignment="1">
      <alignment horizontal="center" vertical="center" wrapText="1"/>
    </xf>
    <xf numFmtId="0" fontId="10" fillId="5" borderId="3" xfId="3" applyFont="1" applyFill="1" applyBorder="1" applyAlignment="1">
      <alignment horizontal="center" vertical="center" wrapText="1"/>
    </xf>
    <xf numFmtId="0" fontId="10" fillId="0" borderId="7" xfId="3" applyFont="1" applyBorder="1" applyAlignment="1">
      <alignment horizontal="center" vertical="center" wrapText="1"/>
    </xf>
    <xf numFmtId="0" fontId="10" fillId="0" borderId="6" xfId="3" applyFont="1" applyBorder="1" applyAlignment="1">
      <alignment horizontal="center" vertical="center" wrapText="1"/>
    </xf>
    <xf numFmtId="0" fontId="10" fillId="0" borderId="4" xfId="3" applyFont="1" applyFill="1" applyBorder="1" applyAlignment="1">
      <alignment horizontal="justify" vertical="center" wrapText="1"/>
    </xf>
    <xf numFmtId="14" fontId="10" fillId="0" borderId="3" xfId="3" applyNumberFormat="1" applyFont="1" applyFill="1" applyBorder="1" applyAlignment="1">
      <alignment horizontal="center" vertical="center" wrapText="1"/>
    </xf>
    <xf numFmtId="0" fontId="10" fillId="0" borderId="8" xfId="3" applyFont="1" applyBorder="1" applyAlignment="1">
      <alignment horizontal="justify" vertical="center" wrapText="1"/>
    </xf>
    <xf numFmtId="0" fontId="10" fillId="0" borderId="3" xfId="3" applyFont="1" applyFill="1" applyBorder="1" applyAlignment="1">
      <alignment horizontal="justify" vertical="center" wrapText="1"/>
    </xf>
    <xf numFmtId="0" fontId="10" fillId="0" borderId="12" xfId="3" applyFont="1" applyBorder="1" applyAlignment="1">
      <alignment horizontal="center" vertical="center" wrapText="1"/>
    </xf>
    <xf numFmtId="0" fontId="10" fillId="0" borderId="3" xfId="3" applyFont="1" applyFill="1" applyBorder="1" applyAlignment="1">
      <alignment horizontal="left" vertical="center" wrapText="1"/>
    </xf>
    <xf numFmtId="9" fontId="15" fillId="13" borderId="8" xfId="4" applyFont="1" applyFill="1" applyBorder="1" applyAlignment="1">
      <alignment horizontal="center" vertical="center" wrapText="1"/>
    </xf>
    <xf numFmtId="0" fontId="10" fillId="0" borderId="12" xfId="3" applyFont="1" applyFill="1" applyBorder="1" applyAlignment="1">
      <alignment horizontal="center" vertical="center" wrapText="1"/>
    </xf>
    <xf numFmtId="0" fontId="10" fillId="0" borderId="3" xfId="9" applyBorder="1" applyAlignment="1">
      <alignment horizontal="center" vertical="center" wrapText="1"/>
    </xf>
    <xf numFmtId="0" fontId="10" fillId="0" borderId="3" xfId="3" applyFont="1" applyFill="1" applyBorder="1" applyAlignment="1">
      <alignment horizontal="center" vertical="center" wrapText="1"/>
    </xf>
    <xf numFmtId="0" fontId="10" fillId="0" borderId="12" xfId="3" applyFont="1" applyFill="1" applyBorder="1" applyAlignment="1">
      <alignment horizontal="justify" vertical="center" wrapText="1"/>
    </xf>
    <xf numFmtId="0" fontId="10" fillId="0" borderId="3" xfId="3" applyFont="1" applyFill="1" applyBorder="1" applyAlignment="1">
      <alignment horizontal="justify" vertical="center" wrapText="1"/>
    </xf>
    <xf numFmtId="0" fontId="10" fillId="0" borderId="10" xfId="3" applyFont="1" applyFill="1" applyBorder="1" applyAlignment="1">
      <alignment horizontal="justify" vertical="center" wrapText="1"/>
    </xf>
    <xf numFmtId="0" fontId="10" fillId="14" borderId="3" xfId="9" applyFill="1" applyBorder="1" applyAlignment="1">
      <alignment horizontal="center" vertical="center" wrapText="1"/>
    </xf>
    <xf numFmtId="0" fontId="16" fillId="0" borderId="3" xfId="9" applyFont="1" applyBorder="1" applyAlignment="1">
      <alignment horizontal="center" vertical="center" wrapText="1"/>
    </xf>
    <xf numFmtId="0" fontId="10" fillId="0" borderId="18" xfId="3" applyFont="1" applyFill="1" applyBorder="1" applyAlignment="1">
      <alignment horizontal="left" vertical="center" wrapText="1"/>
    </xf>
    <xf numFmtId="0" fontId="10" fillId="0" borderId="3" xfId="9" applyFill="1" applyBorder="1" applyAlignment="1">
      <alignment horizontal="justify" vertical="center" wrapText="1"/>
    </xf>
    <xf numFmtId="0" fontId="10" fillId="19" borderId="3" xfId="9" applyFill="1" applyBorder="1" applyAlignment="1">
      <alignment horizontal="center" vertical="center" textRotation="255" wrapText="1"/>
    </xf>
    <xf numFmtId="0" fontId="10" fillId="0" borderId="3" xfId="9" applyBorder="1" applyAlignment="1">
      <alignment vertical="top" wrapText="1"/>
    </xf>
    <xf numFmtId="0" fontId="10" fillId="0" borderId="37" xfId="3" applyFont="1" applyFill="1" applyBorder="1" applyAlignment="1">
      <alignment vertical="center" wrapText="1"/>
    </xf>
    <xf numFmtId="0" fontId="10" fillId="0" borderId="25" xfId="3" applyFont="1" applyFill="1" applyBorder="1" applyAlignment="1">
      <alignment vertical="center" wrapText="1"/>
    </xf>
    <xf numFmtId="0" fontId="10" fillId="0" borderId="31" xfId="9" applyFill="1" applyBorder="1" applyAlignment="1">
      <alignment horizontal="justify" vertical="center" wrapText="1"/>
    </xf>
    <xf numFmtId="0" fontId="1" fillId="0" borderId="0" xfId="18"/>
    <xf numFmtId="0" fontId="1" fillId="0" borderId="3" xfId="18" applyBorder="1" applyAlignment="1">
      <alignment horizontal="center" vertical="center"/>
    </xf>
    <xf numFmtId="0" fontId="15" fillId="14" borderId="3" xfId="9" applyFont="1" applyFill="1" applyBorder="1" applyAlignment="1">
      <alignment horizontal="center" vertical="center"/>
    </xf>
    <xf numFmtId="0" fontId="15" fillId="20" borderId="3" xfId="9" applyFont="1" applyFill="1" applyBorder="1" applyAlignment="1">
      <alignment horizontal="center" vertical="center"/>
    </xf>
    <xf numFmtId="0" fontId="15" fillId="5" borderId="3" xfId="9" applyFont="1" applyFill="1" applyBorder="1" applyAlignment="1">
      <alignment horizontal="center" vertical="center"/>
    </xf>
    <xf numFmtId="16" fontId="1" fillId="0" borderId="3" xfId="18" applyNumberFormat="1" applyBorder="1" applyAlignment="1">
      <alignment horizontal="center" vertical="center"/>
    </xf>
    <xf numFmtId="0" fontId="15" fillId="12" borderId="3" xfId="9" applyFont="1" applyFill="1" applyBorder="1" applyAlignment="1">
      <alignment horizontal="center" vertical="center"/>
    </xf>
    <xf numFmtId="0" fontId="20" fillId="0" borderId="0" xfId="9" applyFont="1" applyAlignment="1">
      <alignment horizontal="center" vertical="center" wrapText="1"/>
    </xf>
    <xf numFmtId="0" fontId="24" fillId="0" borderId="0" xfId="9" applyFont="1" applyAlignment="1">
      <alignment horizontal="center" vertical="center"/>
    </xf>
    <xf numFmtId="0" fontId="26" fillId="0" borderId="3" xfId="9" applyFont="1" applyBorder="1" applyAlignment="1">
      <alignment horizontal="center" vertical="center" wrapText="1"/>
    </xf>
    <xf numFmtId="0" fontId="28" fillId="0" borderId="46" xfId="18" applyFont="1" applyBorder="1" applyAlignment="1">
      <alignment horizontal="center" vertical="center" textRotation="180"/>
    </xf>
    <xf numFmtId="0" fontId="26" fillId="5" borderId="3" xfId="9" applyFont="1" applyFill="1" applyBorder="1" applyAlignment="1">
      <alignment horizontal="center" vertical="center"/>
    </xf>
    <xf numFmtId="0" fontId="26" fillId="12" borderId="3" xfId="9" applyFont="1" applyFill="1" applyBorder="1" applyAlignment="1">
      <alignment horizontal="center" vertical="center"/>
    </xf>
    <xf numFmtId="0" fontId="26" fillId="20" borderId="3" xfId="9" applyFont="1" applyFill="1" applyBorder="1" applyAlignment="1">
      <alignment horizontal="center" vertical="center"/>
    </xf>
    <xf numFmtId="0" fontId="26" fillId="14" borderId="3" xfId="9" applyFont="1" applyFill="1" applyBorder="1" applyAlignment="1">
      <alignment horizontal="center" vertical="center"/>
    </xf>
    <xf numFmtId="0" fontId="27" fillId="2" borderId="3" xfId="9" applyFont="1" applyFill="1" applyBorder="1" applyAlignment="1">
      <alignment horizontal="center" vertical="center" wrapText="1"/>
    </xf>
    <xf numFmtId="0" fontId="21" fillId="0" borderId="0" xfId="19" applyFont="1" applyAlignment="1">
      <alignment horizontal="center" vertical="center"/>
    </xf>
    <xf numFmtId="0" fontId="21" fillId="0" borderId="0" xfId="19" applyFont="1"/>
    <xf numFmtId="0" fontId="29" fillId="0" borderId="0" xfId="19" applyFont="1"/>
    <xf numFmtId="0" fontId="21" fillId="5" borderId="3" xfId="19" applyFont="1" applyFill="1" applyBorder="1"/>
    <xf numFmtId="0" fontId="29" fillId="5" borderId="3" xfId="19" applyFont="1" applyFill="1" applyBorder="1"/>
    <xf numFmtId="0" fontId="21" fillId="0" borderId="0" xfId="19" applyFont="1" applyAlignment="1">
      <alignment horizontal="left"/>
    </xf>
    <xf numFmtId="0" fontId="21" fillId="0" borderId="0" xfId="19" applyFont="1" applyAlignment="1">
      <alignment horizontal="left" vertical="top" wrapText="1"/>
    </xf>
    <xf numFmtId="0" fontId="29" fillId="22" borderId="3" xfId="19" applyFont="1" applyFill="1" applyBorder="1" applyAlignment="1">
      <alignment horizontal="center" vertical="center"/>
    </xf>
    <xf numFmtId="0" fontId="29" fillId="0" borderId="26" xfId="19" applyFont="1" applyBorder="1" applyAlignment="1">
      <alignment horizontal="center"/>
    </xf>
    <xf numFmtId="0" fontId="21" fillId="0" borderId="3" xfId="19" applyFont="1" applyBorder="1" applyAlignment="1">
      <alignment horizontal="center" vertical="center"/>
    </xf>
    <xf numFmtId="0" fontId="21" fillId="0" borderId="3" xfId="19" applyFont="1" applyBorder="1" applyAlignment="1">
      <alignment horizontal="left" wrapText="1"/>
    </xf>
    <xf numFmtId="0" fontId="21" fillId="0" borderId="26" xfId="19" applyFont="1" applyBorder="1" applyAlignment="1">
      <alignment horizontal="left"/>
    </xf>
    <xf numFmtId="0" fontId="21" fillId="5" borderId="3" xfId="19" applyFont="1" applyFill="1" applyBorder="1" applyAlignment="1">
      <alignment horizontal="left" wrapText="1"/>
    </xf>
    <xf numFmtId="0" fontId="21" fillId="0" borderId="26" xfId="19" applyFont="1" applyBorder="1" applyAlignment="1">
      <alignment horizontal="left" wrapText="1"/>
    </xf>
    <xf numFmtId="0" fontId="21" fillId="5" borderId="3" xfId="19" applyFont="1" applyFill="1" applyBorder="1" applyAlignment="1">
      <alignment horizontal="justify" wrapText="1"/>
    </xf>
    <xf numFmtId="0" fontId="21" fillId="0" borderId="3" xfId="19" applyFont="1" applyBorder="1" applyAlignment="1">
      <alignment horizontal="justify" wrapText="1"/>
    </xf>
    <xf numFmtId="0" fontId="21" fillId="0" borderId="3" xfId="19" applyFont="1" applyBorder="1" applyAlignment="1">
      <alignment horizontal="center"/>
    </xf>
    <xf numFmtId="0" fontId="29" fillId="5" borderId="3" xfId="19" applyFont="1" applyFill="1" applyBorder="1" applyAlignment="1">
      <alignment horizontal="left"/>
    </xf>
    <xf numFmtId="0" fontId="21" fillId="5" borderId="3" xfId="19" applyFont="1" applyFill="1" applyBorder="1" applyAlignment="1">
      <alignment horizontal="left"/>
    </xf>
    <xf numFmtId="9" fontId="21" fillId="0" borderId="0" xfId="20" applyFont="1"/>
    <xf numFmtId="0" fontId="10" fillId="13" borderId="2" xfId="3" applyFont="1" applyFill="1" applyBorder="1" applyAlignment="1">
      <alignment horizontal="center" vertical="center" wrapText="1"/>
    </xf>
    <xf numFmtId="0" fontId="10" fillId="13" borderId="3" xfId="3" applyFont="1" applyFill="1" applyBorder="1" applyAlignment="1">
      <alignment horizontal="center" vertical="center"/>
    </xf>
    <xf numFmtId="0" fontId="17" fillId="0" borderId="39" xfId="8" applyFill="1" applyBorder="1" applyAlignment="1">
      <alignment horizontal="center" vertical="center" wrapText="1"/>
    </xf>
    <xf numFmtId="0" fontId="17" fillId="0" borderId="26" xfId="8" applyFill="1" applyBorder="1" applyAlignment="1">
      <alignment horizontal="center" vertical="center" wrapText="1"/>
    </xf>
    <xf numFmtId="0" fontId="17" fillId="0" borderId="22" xfId="8" applyFill="1" applyBorder="1" applyAlignment="1">
      <alignment horizontal="center" vertical="center" wrapText="1"/>
    </xf>
    <xf numFmtId="9" fontId="15" fillId="13" borderId="41" xfId="4" applyFont="1" applyFill="1" applyBorder="1" applyAlignment="1">
      <alignment horizontal="center" vertical="center" wrapText="1"/>
    </xf>
    <xf numFmtId="9" fontId="15" fillId="13" borderId="42" xfId="4" applyFont="1" applyFill="1" applyBorder="1" applyAlignment="1">
      <alignment horizontal="center" vertical="center" wrapText="1"/>
    </xf>
    <xf numFmtId="0" fontId="15" fillId="3" borderId="3" xfId="3" applyFont="1" applyFill="1" applyBorder="1" applyAlignment="1">
      <alignment horizontal="center" vertical="center" wrapText="1"/>
    </xf>
    <xf numFmtId="0" fontId="10" fillId="3" borderId="3" xfId="3" applyFont="1" applyFill="1" applyBorder="1" applyAlignment="1">
      <alignment vertical="center" wrapText="1"/>
    </xf>
    <xf numFmtId="0" fontId="15" fillId="3" borderId="8" xfId="3"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24" xfId="0" applyFont="1" applyFill="1" applyBorder="1" applyAlignment="1">
      <alignment horizontal="center" vertical="center" wrapText="1"/>
    </xf>
    <xf numFmtId="0" fontId="10" fillId="13" borderId="2" xfId="3" applyFont="1" applyFill="1" applyBorder="1" applyAlignment="1">
      <alignment horizontal="left" vertical="center" wrapText="1"/>
    </xf>
    <xf numFmtId="0" fontId="10" fillId="13" borderId="3" xfId="3" applyFont="1" applyFill="1" applyBorder="1" applyAlignment="1">
      <alignment horizontal="left" vertical="center" wrapText="1"/>
    </xf>
    <xf numFmtId="0" fontId="10" fillId="13" borderId="10" xfId="3" applyFont="1" applyFill="1" applyBorder="1" applyAlignment="1">
      <alignment horizontal="left" vertical="center" wrapText="1"/>
    </xf>
    <xf numFmtId="0" fontId="17" fillId="0" borderId="2" xfId="8" applyFill="1" applyBorder="1" applyAlignment="1">
      <alignment horizontal="center" vertical="center" wrapText="1"/>
    </xf>
    <xf numFmtId="0" fontId="10" fillId="0" borderId="3" xfId="3" applyFont="1" applyFill="1" applyBorder="1" applyAlignment="1">
      <alignment horizontal="center" vertical="center" wrapText="1"/>
    </xf>
    <xf numFmtId="0" fontId="10" fillId="0" borderId="10" xfId="3" applyFont="1" applyFill="1" applyBorder="1" applyAlignment="1">
      <alignment horizontal="center" vertical="center" wrapText="1"/>
    </xf>
    <xf numFmtId="9" fontId="15" fillId="13" borderId="14" xfId="1" applyFont="1" applyFill="1" applyBorder="1" applyAlignment="1">
      <alignment horizontal="center" vertical="center" wrapText="1"/>
    </xf>
    <xf numFmtId="9" fontId="15" fillId="13" borderId="8" xfId="1" applyFont="1" applyFill="1" applyBorder="1" applyAlignment="1">
      <alignment horizontal="center" vertical="center" wrapText="1"/>
    </xf>
    <xf numFmtId="9" fontId="15" fillId="13" borderId="11" xfId="1" applyFont="1" applyFill="1" applyBorder="1" applyAlignment="1">
      <alignment horizontal="center" vertical="center" wrapText="1"/>
    </xf>
    <xf numFmtId="0" fontId="10" fillId="0" borderId="12" xfId="3" applyFont="1" applyFill="1" applyBorder="1" applyAlignment="1">
      <alignment horizontal="center" vertical="center" wrapText="1"/>
    </xf>
    <xf numFmtId="0" fontId="10" fillId="0" borderId="13" xfId="3" applyFont="1" applyFill="1" applyBorder="1" applyAlignment="1">
      <alignment horizontal="center" vertical="center" wrapText="1"/>
    </xf>
    <xf numFmtId="0" fontId="10" fillId="0" borderId="12" xfId="3" applyFont="1" applyFill="1" applyBorder="1" applyAlignment="1">
      <alignment horizontal="justify" vertical="center" wrapText="1"/>
    </xf>
    <xf numFmtId="0" fontId="10" fillId="0" borderId="13" xfId="3" applyFont="1" applyFill="1" applyBorder="1" applyAlignment="1">
      <alignment horizontal="justify" vertical="center" wrapText="1"/>
    </xf>
    <xf numFmtId="0" fontId="15" fillId="3" borderId="12" xfId="3" applyFont="1" applyFill="1" applyBorder="1" applyAlignment="1">
      <alignment horizontal="center" vertical="center" wrapText="1"/>
    </xf>
    <xf numFmtId="0" fontId="10" fillId="0" borderId="2" xfId="3" applyFont="1" applyBorder="1" applyAlignment="1">
      <alignment horizontal="center" vertical="center" wrapText="1"/>
    </xf>
    <xf numFmtId="0" fontId="10" fillId="0" borderId="3" xfId="3" applyFont="1" applyBorder="1" applyAlignment="1">
      <alignment horizontal="center" vertical="center" wrapText="1"/>
    </xf>
    <xf numFmtId="0" fontId="10" fillId="0" borderId="2" xfId="3" applyFont="1" applyFill="1" applyBorder="1" applyAlignment="1">
      <alignment horizontal="center" vertical="center" wrapText="1"/>
    </xf>
    <xf numFmtId="0" fontId="10" fillId="0" borderId="1" xfId="3" applyFont="1" applyFill="1" applyBorder="1" applyAlignment="1">
      <alignment horizontal="justify" vertical="center" wrapText="1"/>
    </xf>
    <xf numFmtId="0" fontId="10" fillId="0" borderId="4" xfId="3" applyFont="1" applyFill="1" applyBorder="1" applyAlignment="1">
      <alignment horizontal="justify" vertical="center" wrapText="1"/>
    </xf>
    <xf numFmtId="14" fontId="10" fillId="0" borderId="2" xfId="3" applyNumberFormat="1" applyFont="1" applyFill="1" applyBorder="1" applyAlignment="1">
      <alignment horizontal="center" vertical="center" wrapText="1"/>
    </xf>
    <xf numFmtId="14" fontId="10" fillId="0" borderId="3" xfId="3" applyNumberFormat="1" applyFont="1" applyFill="1" applyBorder="1" applyAlignment="1">
      <alignment horizontal="center" vertical="center" wrapText="1"/>
    </xf>
    <xf numFmtId="0" fontId="10" fillId="0" borderId="13" xfId="3" applyFont="1" applyBorder="1" applyAlignment="1">
      <alignment horizontal="center" vertical="center" wrapText="1"/>
    </xf>
    <xf numFmtId="0" fontId="10" fillId="0" borderId="10" xfId="3" applyFont="1" applyBorder="1" applyAlignment="1">
      <alignment horizontal="center" vertical="center" wrapText="1"/>
    </xf>
    <xf numFmtId="0" fontId="10" fillId="0" borderId="6" xfId="3" applyFont="1" applyBorder="1" applyAlignment="1">
      <alignment horizontal="center" vertical="center" wrapText="1"/>
    </xf>
    <xf numFmtId="0" fontId="10" fillId="0" borderId="23" xfId="3" applyFont="1" applyBorder="1" applyAlignment="1">
      <alignment horizontal="center" vertical="center" wrapText="1"/>
    </xf>
    <xf numFmtId="0" fontId="10" fillId="0" borderId="9" xfId="3" applyFont="1" applyFill="1" applyBorder="1" applyAlignment="1">
      <alignment horizontal="justify" vertical="center" wrapText="1"/>
    </xf>
    <xf numFmtId="0" fontId="15" fillId="3" borderId="7" xfId="3" applyFont="1" applyFill="1" applyBorder="1" applyAlignment="1">
      <alignment horizontal="center" vertical="center" wrapText="1"/>
    </xf>
    <xf numFmtId="0" fontId="15" fillId="3" borderId="3" xfId="3" applyFont="1" applyFill="1" applyBorder="1" applyAlignment="1">
      <alignment horizontal="center" vertical="center"/>
    </xf>
    <xf numFmtId="0" fontId="15" fillId="3" borderId="28" xfId="3" applyFont="1" applyFill="1" applyBorder="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2" xfId="0" applyFont="1" applyBorder="1" applyAlignment="1">
      <alignment horizontal="right" vertical="center" wrapText="1"/>
    </xf>
    <xf numFmtId="0" fontId="15" fillId="0" borderId="14" xfId="0" applyFont="1" applyBorder="1" applyAlignment="1">
      <alignment horizontal="right" vertical="center" wrapText="1"/>
    </xf>
    <xf numFmtId="0" fontId="15" fillId="0" borderId="3" xfId="0" applyFont="1" applyBorder="1" applyAlignment="1">
      <alignment horizontal="right" vertical="center" wrapText="1"/>
    </xf>
    <xf numFmtId="0" fontId="15" fillId="0" borderId="8" xfId="0" applyFont="1" applyBorder="1" applyAlignment="1">
      <alignment horizontal="right" vertical="center" wrapText="1"/>
    </xf>
    <xf numFmtId="0" fontId="15" fillId="0" borderId="8" xfId="0" applyFont="1" applyBorder="1" applyAlignment="1">
      <alignment horizontal="center" vertical="center" wrapText="1"/>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5" fillId="3" borderId="4" xfId="3" applyFont="1" applyFill="1" applyBorder="1" applyAlignment="1">
      <alignment horizontal="center" vertical="center"/>
    </xf>
    <xf numFmtId="0" fontId="15" fillId="3" borderId="27" xfId="3" applyFont="1" applyFill="1" applyBorder="1" applyAlignment="1">
      <alignment horizontal="center" vertical="center"/>
    </xf>
    <xf numFmtId="0" fontId="10" fillId="3" borderId="24" xfId="3" applyFont="1" applyFill="1" applyBorder="1" applyAlignment="1">
      <alignment vertical="center"/>
    </xf>
    <xf numFmtId="0" fontId="15" fillId="2" borderId="17" xfId="3" applyFont="1" applyFill="1" applyBorder="1" applyAlignment="1">
      <alignment horizontal="center" vertical="center" wrapText="1"/>
    </xf>
    <xf numFmtId="0" fontId="15" fillId="2" borderId="18" xfId="3" applyFont="1" applyFill="1" applyBorder="1" applyAlignment="1">
      <alignment horizontal="center" vertical="center" wrapText="1"/>
    </xf>
    <xf numFmtId="0" fontId="15" fillId="2" borderId="19" xfId="3" applyFont="1" applyFill="1" applyBorder="1" applyAlignment="1">
      <alignment horizontal="center" vertical="center" wrapText="1"/>
    </xf>
    <xf numFmtId="0" fontId="15" fillId="3" borderId="1"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5" fillId="3" borderId="14" xfId="3" applyFont="1" applyFill="1" applyBorder="1" applyAlignment="1">
      <alignment horizontal="center" vertical="center" wrapText="1"/>
    </xf>
    <xf numFmtId="0" fontId="15" fillId="3" borderId="4" xfId="3" applyFont="1" applyFill="1" applyBorder="1" applyAlignment="1">
      <alignment horizontal="center" vertical="center" wrapText="1"/>
    </xf>
    <xf numFmtId="0" fontId="15" fillId="3" borderId="20"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5" fillId="3" borderId="16" xfId="3" applyFont="1" applyFill="1" applyBorder="1" applyAlignment="1">
      <alignment horizontal="center" vertical="center" wrapText="1"/>
    </xf>
    <xf numFmtId="0" fontId="15" fillId="3" borderId="7" xfId="3" applyFont="1" applyFill="1" applyBorder="1" applyAlignment="1">
      <alignment horizontal="center" vertical="center"/>
    </xf>
    <xf numFmtId="0" fontId="15" fillId="4" borderId="1" xfId="3" applyFont="1" applyFill="1" applyBorder="1" applyAlignment="1">
      <alignment horizontal="center" vertical="center" textRotation="255" wrapText="1"/>
    </xf>
    <xf numFmtId="0" fontId="15" fillId="4" borderId="4" xfId="3" applyFont="1" applyFill="1" applyBorder="1" applyAlignment="1">
      <alignment horizontal="center" vertical="center" textRotation="255" wrapText="1"/>
    </xf>
    <xf numFmtId="0" fontId="15" fillId="4" borderId="9" xfId="3" applyFont="1" applyFill="1" applyBorder="1" applyAlignment="1">
      <alignment horizontal="center" vertical="center" textRotation="255" wrapText="1"/>
    </xf>
    <xf numFmtId="0" fontId="10" fillId="5" borderId="2" xfId="3" applyFont="1" applyFill="1" applyBorder="1" applyAlignment="1">
      <alignment horizontal="center" vertical="center" wrapText="1"/>
    </xf>
    <xf numFmtId="0" fontId="10" fillId="5" borderId="3" xfId="3" applyFont="1" applyFill="1" applyBorder="1" applyAlignment="1">
      <alignment horizontal="center" vertical="center" wrapText="1"/>
    </xf>
    <xf numFmtId="0" fontId="10" fillId="5" borderId="10" xfId="3" applyFont="1" applyFill="1" applyBorder="1" applyAlignment="1">
      <alignment horizontal="center" vertical="center" wrapText="1"/>
    </xf>
    <xf numFmtId="0" fontId="10" fillId="0" borderId="35" xfId="3" applyFont="1" applyBorder="1" applyAlignment="1">
      <alignment horizontal="center" vertical="center" wrapText="1"/>
    </xf>
    <xf numFmtId="0" fontId="10" fillId="0" borderId="29" xfId="3" applyFont="1" applyBorder="1" applyAlignment="1">
      <alignment horizontal="center" vertical="center" wrapText="1"/>
    </xf>
    <xf numFmtId="0" fontId="10" fillId="0" borderId="32" xfId="3" applyFont="1" applyBorder="1" applyAlignment="1">
      <alignment horizontal="center" vertical="center" wrapText="1"/>
    </xf>
    <xf numFmtId="0" fontId="10" fillId="0" borderId="36" xfId="3" applyFont="1" applyBorder="1" applyAlignment="1">
      <alignment horizontal="center" vertical="center" wrapText="1"/>
    </xf>
    <xf numFmtId="0" fontId="10" fillId="0" borderId="7" xfId="3" applyFont="1" applyBorder="1" applyAlignment="1">
      <alignment horizontal="center" vertical="center" wrapText="1"/>
    </xf>
    <xf numFmtId="0" fontId="10" fillId="0" borderId="21" xfId="3" applyFont="1" applyBorder="1" applyAlignment="1">
      <alignment horizontal="center" vertical="center" wrapText="1"/>
    </xf>
    <xf numFmtId="0" fontId="10" fillId="0" borderId="37" xfId="3" applyFont="1" applyFill="1" applyBorder="1" applyAlignment="1">
      <alignment horizontal="left" vertical="center" wrapText="1"/>
    </xf>
    <xf numFmtId="0" fontId="10" fillId="0" borderId="13" xfId="3" applyFont="1" applyFill="1" applyBorder="1" applyAlignment="1">
      <alignment horizontal="left" vertical="center" wrapText="1"/>
    </xf>
    <xf numFmtId="0" fontId="10" fillId="0" borderId="37" xfId="3" applyFont="1" applyFill="1" applyBorder="1" applyAlignment="1">
      <alignment horizontal="center" vertical="center" wrapText="1"/>
    </xf>
    <xf numFmtId="0" fontId="10" fillId="15" borderId="2" xfId="3" applyFont="1" applyFill="1" applyBorder="1" applyAlignment="1">
      <alignment horizontal="center" vertical="center" wrapText="1"/>
    </xf>
    <xf numFmtId="0" fontId="10" fillId="15" borderId="3" xfId="3" applyFont="1" applyFill="1" applyBorder="1" applyAlignment="1">
      <alignment horizontal="center" vertical="center" wrapText="1"/>
    </xf>
    <xf numFmtId="0" fontId="10" fillId="15" borderId="10" xfId="3" applyFont="1" applyFill="1" applyBorder="1" applyAlignment="1">
      <alignment horizontal="center" vertical="center" wrapText="1"/>
    </xf>
    <xf numFmtId="0" fontId="10" fillId="0" borderId="38" xfId="3" applyFont="1" applyBorder="1" applyAlignment="1">
      <alignment horizontal="center" vertical="center" wrapText="1"/>
    </xf>
    <xf numFmtId="14" fontId="10" fillId="0" borderId="10" xfId="3" applyNumberFormat="1" applyFont="1" applyFill="1" applyBorder="1" applyAlignment="1">
      <alignment horizontal="center" vertical="center" wrapText="1"/>
    </xf>
    <xf numFmtId="0" fontId="15" fillId="6" borderId="1" xfId="3" applyFont="1" applyFill="1" applyBorder="1" applyAlignment="1">
      <alignment horizontal="center" vertical="center" textRotation="255" wrapText="1"/>
    </xf>
    <xf numFmtId="0" fontId="15" fillId="6" borderId="4" xfId="3" applyFont="1" applyFill="1" applyBorder="1" applyAlignment="1">
      <alignment horizontal="center" vertical="center" textRotation="255" wrapText="1"/>
    </xf>
    <xf numFmtId="0" fontId="15" fillId="6" borderId="9" xfId="3" applyFont="1" applyFill="1" applyBorder="1" applyAlignment="1">
      <alignment horizontal="center" vertical="center" textRotation="255" wrapText="1"/>
    </xf>
    <xf numFmtId="0" fontId="10" fillId="0" borderId="14" xfId="3" applyFont="1" applyBorder="1" applyAlignment="1">
      <alignment horizontal="justify" vertical="center" wrapText="1"/>
    </xf>
    <xf numFmtId="0" fontId="10" fillId="0" borderId="8" xfId="3" applyFont="1" applyBorder="1" applyAlignment="1">
      <alignment horizontal="justify" vertical="center" wrapText="1"/>
    </xf>
    <xf numFmtId="0" fontId="10" fillId="0" borderId="11" xfId="3" applyFont="1" applyBorder="1" applyAlignment="1">
      <alignment horizontal="justify" vertical="center" wrapText="1"/>
    </xf>
    <xf numFmtId="0" fontId="10" fillId="0" borderId="3" xfId="3" applyFont="1" applyFill="1" applyBorder="1" applyAlignment="1">
      <alignment horizontal="justify" vertical="center" wrapText="1"/>
    </xf>
    <xf numFmtId="0" fontId="10" fillId="13" borderId="3" xfId="3" applyFont="1" applyFill="1" applyBorder="1" applyAlignment="1">
      <alignment horizontal="center" vertical="distributed" wrapText="1"/>
    </xf>
    <xf numFmtId="0" fontId="17" fillId="0" borderId="6" xfId="8" applyFill="1" applyBorder="1" applyAlignment="1">
      <alignment horizontal="center" vertical="center" wrapText="1"/>
    </xf>
    <xf numFmtId="0" fontId="10" fillId="0" borderId="6" xfId="3" applyFont="1" applyFill="1" applyBorder="1" applyAlignment="1">
      <alignment horizontal="center" vertical="center" wrapText="1"/>
    </xf>
    <xf numFmtId="9" fontId="10" fillId="13" borderId="42" xfId="4" applyFont="1" applyFill="1" applyBorder="1" applyAlignment="1">
      <alignment horizontal="center" vertical="center" wrapText="1"/>
    </xf>
    <xf numFmtId="0" fontId="10" fillId="0" borderId="22" xfId="3" applyFont="1" applyBorder="1" applyAlignment="1">
      <alignment horizontal="center" vertical="center" wrapText="1"/>
    </xf>
    <xf numFmtId="9" fontId="15" fillId="13" borderId="42" xfId="1" applyFont="1" applyFill="1" applyBorder="1" applyAlignment="1">
      <alignment horizontal="center" vertical="center" wrapText="1"/>
    </xf>
    <xf numFmtId="9" fontId="15" fillId="13" borderId="43" xfId="4" applyFont="1" applyFill="1" applyBorder="1" applyAlignment="1">
      <alignment horizontal="center" vertical="center" wrapText="1"/>
    </xf>
    <xf numFmtId="9" fontId="15" fillId="13" borderId="44" xfId="4" applyFont="1" applyFill="1" applyBorder="1" applyAlignment="1">
      <alignment horizontal="center" vertical="center" wrapText="1"/>
    </xf>
    <xf numFmtId="14" fontId="10" fillId="0" borderId="3" xfId="3" applyNumberFormat="1" applyFont="1" applyBorder="1" applyAlignment="1">
      <alignment horizontal="center" vertical="center" wrapText="1"/>
    </xf>
    <xf numFmtId="14" fontId="14" fillId="0" borderId="10" xfId="3" applyNumberFormat="1" applyFont="1" applyBorder="1" applyAlignment="1">
      <alignment horizontal="center" vertical="center" wrapText="1"/>
    </xf>
    <xf numFmtId="0" fontId="10" fillId="0" borderId="4" xfId="3" applyFont="1" applyBorder="1" applyAlignment="1">
      <alignment horizontal="justify" vertical="center" wrapText="1"/>
    </xf>
    <xf numFmtId="0" fontId="10" fillId="0" borderId="9" xfId="3" applyFont="1" applyBorder="1" applyAlignment="1">
      <alignment horizontal="justify" vertical="center" wrapText="1"/>
    </xf>
    <xf numFmtId="0" fontId="10" fillId="0" borderId="10" xfId="3" applyFont="1" applyFill="1" applyBorder="1" applyAlignment="1">
      <alignment horizontal="justify" vertical="center" wrapText="1"/>
    </xf>
    <xf numFmtId="0" fontId="15" fillId="4" borderId="15" xfId="3" applyFont="1" applyFill="1" applyBorder="1" applyAlignment="1">
      <alignment horizontal="center" vertical="center" textRotation="255" wrapText="1"/>
    </xf>
    <xf numFmtId="0" fontId="10" fillId="5" borderId="13" xfId="3" applyFont="1" applyFill="1" applyBorder="1" applyAlignment="1">
      <alignment horizontal="center" vertical="center" wrapText="1"/>
    </xf>
    <xf numFmtId="0" fontId="10" fillId="0" borderId="16" xfId="3" applyFont="1" applyBorder="1" applyAlignment="1">
      <alignment horizontal="justify" vertical="center" wrapText="1"/>
    </xf>
    <xf numFmtId="0" fontId="10" fillId="0" borderId="20" xfId="3" applyFont="1" applyBorder="1" applyAlignment="1">
      <alignment horizontal="center" vertical="center" wrapText="1"/>
    </xf>
    <xf numFmtId="0" fontId="15" fillId="7" borderId="1" xfId="3" applyFont="1" applyFill="1" applyBorder="1" applyAlignment="1">
      <alignment horizontal="center" vertical="center" textRotation="255" wrapText="1"/>
    </xf>
    <xf numFmtId="0" fontId="15" fillId="7" borderId="4" xfId="3" applyFont="1" applyFill="1" applyBorder="1" applyAlignment="1">
      <alignment horizontal="center" vertical="center" textRotation="255" wrapText="1"/>
    </xf>
    <xf numFmtId="0" fontId="15" fillId="7" borderId="9" xfId="3" applyFont="1" applyFill="1" applyBorder="1" applyAlignment="1">
      <alignment horizontal="center" vertical="center" textRotation="255" wrapText="1"/>
    </xf>
    <xf numFmtId="0" fontId="10" fillId="0" borderId="15" xfId="3" applyFont="1" applyFill="1" applyBorder="1" applyAlignment="1">
      <alignment horizontal="justify" vertical="center" wrapText="1"/>
    </xf>
    <xf numFmtId="14" fontId="10" fillId="0" borderId="13" xfId="3" applyNumberFormat="1" applyFont="1" applyFill="1" applyBorder="1" applyAlignment="1">
      <alignment horizontal="center" vertical="center" wrapText="1"/>
    </xf>
    <xf numFmtId="0" fontId="17" fillId="0" borderId="37" xfId="8" applyBorder="1" applyAlignment="1">
      <alignment horizontal="center" wrapText="1"/>
    </xf>
    <xf numFmtId="0" fontId="17" fillId="0" borderId="25" xfId="8" applyBorder="1" applyAlignment="1">
      <alignment horizontal="center"/>
    </xf>
    <xf numFmtId="0" fontId="17" fillId="0" borderId="31" xfId="8" applyBorder="1" applyAlignment="1">
      <alignment horizontal="center"/>
    </xf>
    <xf numFmtId="0" fontId="10" fillId="0" borderId="1" xfId="3" applyFont="1" applyBorder="1" applyAlignment="1">
      <alignment horizontal="justify" vertical="center" wrapText="1"/>
    </xf>
    <xf numFmtId="14" fontId="10" fillId="0" borderId="2" xfId="3" applyNumberFormat="1" applyFont="1" applyBorder="1" applyAlignment="1">
      <alignment horizontal="center" vertical="center" wrapText="1"/>
    </xf>
    <xf numFmtId="14" fontId="10" fillId="0" borderId="10" xfId="3" applyNumberFormat="1" applyFont="1" applyBorder="1" applyAlignment="1">
      <alignment horizontal="center" vertical="center" wrapText="1"/>
    </xf>
    <xf numFmtId="0" fontId="15" fillId="8" borderId="1" xfId="3" applyFont="1" applyFill="1" applyBorder="1" applyAlignment="1">
      <alignment vertical="center" textRotation="255" wrapText="1"/>
    </xf>
    <xf numFmtId="0" fontId="15" fillId="8" borderId="4" xfId="3" applyFont="1" applyFill="1" applyBorder="1" applyAlignment="1">
      <alignment vertical="center" textRotation="255" wrapText="1"/>
    </xf>
    <xf numFmtId="0" fontId="15" fillId="8" borderId="9" xfId="3" applyFont="1" applyFill="1" applyBorder="1" applyAlignment="1">
      <alignment vertical="center" textRotation="255" wrapText="1"/>
    </xf>
    <xf numFmtId="0" fontId="10" fillId="0" borderId="8" xfId="3" applyFont="1" applyBorder="1" applyAlignment="1">
      <alignment horizontal="left" vertical="center" wrapText="1"/>
    </xf>
    <xf numFmtId="0" fontId="10" fillId="0" borderId="11" xfId="3" applyFont="1" applyBorder="1" applyAlignment="1">
      <alignment horizontal="left" vertical="center" wrapText="1"/>
    </xf>
    <xf numFmtId="0" fontId="10" fillId="0" borderId="12" xfId="3" applyFont="1" applyBorder="1" applyAlignment="1">
      <alignment horizontal="center" vertical="center" wrapText="1"/>
    </xf>
    <xf numFmtId="0" fontId="10" fillId="0" borderId="25" xfId="3" applyFont="1" applyBorder="1" applyAlignment="1">
      <alignment horizontal="center" vertical="center" wrapText="1"/>
    </xf>
    <xf numFmtId="0" fontId="10" fillId="0" borderId="31" xfId="3" applyFont="1" applyBorder="1" applyAlignment="1">
      <alignment horizontal="center" vertical="center" wrapText="1"/>
    </xf>
    <xf numFmtId="0" fontId="10" fillId="0" borderId="3" xfId="3" applyFont="1" applyFill="1" applyBorder="1" applyAlignment="1">
      <alignment horizontal="center" vertical="center"/>
    </xf>
    <xf numFmtId="0" fontId="15" fillId="10" borderId="1" xfId="3" applyFont="1" applyFill="1" applyBorder="1" applyAlignment="1">
      <alignment horizontal="center" vertical="center" textRotation="255" wrapText="1"/>
    </xf>
    <xf numFmtId="0" fontId="15" fillId="10" borderId="4" xfId="3" applyFont="1" applyFill="1" applyBorder="1" applyAlignment="1">
      <alignment horizontal="center" vertical="center" textRotation="255" wrapText="1"/>
    </xf>
    <xf numFmtId="0" fontId="15" fillId="10" borderId="9" xfId="3" applyFont="1" applyFill="1" applyBorder="1" applyAlignment="1">
      <alignment horizontal="center" vertical="center" textRotation="255" wrapText="1"/>
    </xf>
    <xf numFmtId="0" fontId="10" fillId="0" borderId="2" xfId="3" applyFont="1" applyFill="1" applyBorder="1" applyAlignment="1">
      <alignment horizontal="left" vertical="center" wrapText="1"/>
    </xf>
    <xf numFmtId="0" fontId="10" fillId="0" borderId="3" xfId="3" applyFont="1" applyFill="1" applyBorder="1" applyAlignment="1">
      <alignment horizontal="left" vertical="center" wrapText="1"/>
    </xf>
    <xf numFmtId="0" fontId="10" fillId="0" borderId="3" xfId="3" applyFont="1" applyFill="1" applyBorder="1" applyAlignment="1">
      <alignment horizontal="left" vertical="center"/>
    </xf>
    <xf numFmtId="0" fontId="15" fillId="0" borderId="3" xfId="3" applyFont="1" applyFill="1" applyBorder="1" applyAlignment="1">
      <alignment horizontal="left" vertical="center" wrapText="1"/>
    </xf>
    <xf numFmtId="0" fontId="15" fillId="0" borderId="10" xfId="3" applyFont="1" applyFill="1" applyBorder="1" applyAlignment="1">
      <alignment horizontal="left" vertical="center" wrapText="1"/>
    </xf>
    <xf numFmtId="0" fontId="15" fillId="9" borderId="4" xfId="3" applyFont="1" applyFill="1" applyBorder="1" applyAlignment="1">
      <alignment horizontal="center" vertical="center" textRotation="255" wrapText="1"/>
    </xf>
    <xf numFmtId="0" fontId="15" fillId="9" borderId="9" xfId="3" applyFont="1" applyFill="1" applyBorder="1" applyAlignment="1">
      <alignment horizontal="center" vertical="center" textRotation="255" wrapText="1"/>
    </xf>
    <xf numFmtId="0" fontId="10" fillId="0" borderId="10" xfId="3" applyFont="1" applyFill="1" applyBorder="1" applyAlignment="1">
      <alignment horizontal="left" vertical="center" wrapText="1"/>
    </xf>
    <xf numFmtId="0" fontId="16" fillId="0" borderId="3" xfId="3" applyFont="1" applyFill="1" applyBorder="1" applyAlignment="1">
      <alignment horizontal="left" vertical="center" wrapText="1"/>
    </xf>
    <xf numFmtId="0" fontId="16" fillId="0" borderId="10" xfId="3" applyFont="1" applyFill="1" applyBorder="1" applyAlignment="1">
      <alignment horizontal="left" vertical="center" wrapText="1"/>
    </xf>
    <xf numFmtId="0" fontId="10" fillId="0" borderId="4" xfId="3" applyFont="1" applyFill="1" applyBorder="1" applyAlignment="1">
      <alignment horizontal="justify" vertical="center"/>
    </xf>
    <xf numFmtId="9" fontId="15" fillId="13" borderId="8" xfId="3" applyNumberFormat="1" applyFont="1" applyFill="1" applyBorder="1" applyAlignment="1">
      <alignment horizontal="center" vertical="center" wrapText="1"/>
    </xf>
    <xf numFmtId="9" fontId="15" fillId="13" borderId="11" xfId="3" applyNumberFormat="1" applyFont="1" applyFill="1" applyBorder="1" applyAlignment="1">
      <alignment horizontal="center" vertical="center" wrapText="1"/>
    </xf>
    <xf numFmtId="0" fontId="10" fillId="0" borderId="25" xfId="3" applyFont="1" applyFill="1" applyBorder="1" applyAlignment="1">
      <alignment horizontal="center" vertical="center" wrapText="1"/>
    </xf>
    <xf numFmtId="0" fontId="10" fillId="0" borderId="40" xfId="3" applyFont="1" applyBorder="1" applyAlignment="1">
      <alignment horizontal="center" vertical="center" wrapText="1"/>
    </xf>
    <xf numFmtId="0" fontId="10" fillId="0" borderId="27" xfId="3" applyFont="1" applyFill="1" applyBorder="1" applyAlignment="1">
      <alignment horizontal="justify" vertical="center" wrapText="1"/>
    </xf>
    <xf numFmtId="0" fontId="10" fillId="0" borderId="12" xfId="3" applyFont="1" applyBorder="1" applyAlignment="1">
      <alignment horizontal="left" vertical="center" wrapText="1"/>
    </xf>
    <xf numFmtId="0" fontId="10" fillId="0" borderId="25" xfId="3" applyFont="1" applyBorder="1" applyAlignment="1">
      <alignment horizontal="left" vertical="center" wrapText="1"/>
    </xf>
    <xf numFmtId="0" fontId="10" fillId="0" borderId="31" xfId="3" applyFont="1" applyBorder="1" applyAlignment="1">
      <alignment horizontal="left" vertical="center" wrapText="1"/>
    </xf>
    <xf numFmtId="0" fontId="15" fillId="11" borderId="1" xfId="3" applyFont="1" applyFill="1" applyBorder="1" applyAlignment="1">
      <alignment horizontal="center" vertical="center" textRotation="255" wrapText="1"/>
    </xf>
    <xf numFmtId="0" fontId="15" fillId="11" borderId="4" xfId="3" applyFont="1" applyFill="1" applyBorder="1" applyAlignment="1">
      <alignment horizontal="center" vertical="center" textRotation="255" wrapText="1"/>
    </xf>
    <xf numFmtId="0" fontId="15" fillId="11" borderId="27" xfId="3" applyFont="1" applyFill="1" applyBorder="1" applyAlignment="1">
      <alignment horizontal="center" vertical="center" textRotation="255" wrapText="1"/>
    </xf>
    <xf numFmtId="0" fontId="15" fillId="11" borderId="9" xfId="3" applyFont="1" applyFill="1" applyBorder="1" applyAlignment="1">
      <alignment horizontal="center" vertical="center" textRotation="255" wrapText="1"/>
    </xf>
    <xf numFmtId="0" fontId="10" fillId="5" borderId="12" xfId="3" applyFont="1" applyFill="1" applyBorder="1" applyAlignment="1">
      <alignment horizontal="center" vertical="center" wrapText="1"/>
    </xf>
    <xf numFmtId="0" fontId="10" fillId="0" borderId="24" xfId="3" applyFont="1" applyBorder="1" applyAlignment="1">
      <alignment horizontal="left" vertical="center" wrapText="1"/>
    </xf>
    <xf numFmtId="0" fontId="10" fillId="0" borderId="28" xfId="3" applyFont="1" applyBorder="1" applyAlignment="1">
      <alignment horizontal="center" vertical="center" wrapText="1"/>
    </xf>
    <xf numFmtId="0" fontId="15" fillId="12" borderId="4" xfId="3" applyFont="1" applyFill="1" applyBorder="1" applyAlignment="1">
      <alignment horizontal="center" vertical="center" textRotation="255" wrapText="1"/>
    </xf>
    <xf numFmtId="0" fontId="15" fillId="12" borderId="9" xfId="3" applyFont="1" applyFill="1" applyBorder="1" applyAlignment="1">
      <alignment horizontal="center" vertical="center" textRotation="255" wrapText="1"/>
    </xf>
    <xf numFmtId="0" fontId="10" fillId="0" borderId="13" xfId="3" applyFont="1" applyBorder="1" applyAlignment="1">
      <alignment horizontal="left" vertical="center" wrapText="1"/>
    </xf>
    <xf numFmtId="0" fontId="10" fillId="0" borderId="10" xfId="3" applyFont="1" applyFill="1" applyBorder="1" applyAlignment="1">
      <alignment horizontal="center" vertical="center"/>
    </xf>
    <xf numFmtId="9" fontId="15" fillId="13" borderId="3" xfId="1" applyFont="1" applyFill="1" applyBorder="1" applyAlignment="1">
      <alignment horizontal="center" vertical="center" wrapText="1"/>
    </xf>
    <xf numFmtId="0" fontId="10" fillId="0" borderId="3" xfId="3" applyFont="1" applyBorder="1" applyAlignment="1">
      <alignment horizontal="center" vertical="center"/>
    </xf>
    <xf numFmtId="9" fontId="15" fillId="13" borderId="3" xfId="3" applyNumberFormat="1" applyFont="1" applyFill="1" applyBorder="1" applyAlignment="1">
      <alignment horizontal="center" vertical="center" wrapText="1"/>
    </xf>
    <xf numFmtId="0" fontId="15" fillId="13" borderId="3" xfId="3" applyFont="1" applyFill="1" applyBorder="1" applyAlignment="1">
      <alignment horizontal="center" vertical="center" wrapText="1"/>
    </xf>
    <xf numFmtId="0" fontId="10" fillId="0" borderId="3" xfId="9" applyBorder="1" applyAlignment="1">
      <alignment horizontal="center" vertical="center" wrapText="1"/>
    </xf>
    <xf numFmtId="0" fontId="10" fillId="0" borderId="0" xfId="0" applyFont="1" applyAlignment="1">
      <alignment horizontal="center" vertical="center" wrapText="1"/>
    </xf>
    <xf numFmtId="0" fontId="0" fillId="0" borderId="0" xfId="0" applyAlignment="1">
      <alignment horizontal="center" vertical="center"/>
    </xf>
    <xf numFmtId="9" fontId="15" fillId="13" borderId="24" xfId="1" applyFont="1" applyFill="1" applyBorder="1" applyAlignment="1">
      <alignment horizontal="center" vertical="center" wrapText="1"/>
    </xf>
    <xf numFmtId="14" fontId="10" fillId="0" borderId="12" xfId="3" applyNumberFormat="1" applyFont="1" applyFill="1" applyBorder="1" applyAlignment="1">
      <alignment horizontal="center" vertical="center" wrapText="1"/>
    </xf>
    <xf numFmtId="0" fontId="17" fillId="0" borderId="12" xfId="8" applyFill="1" applyBorder="1" applyAlignment="1">
      <alignment horizontal="center" vertical="center" wrapText="1"/>
    </xf>
    <xf numFmtId="0" fontId="17" fillId="0" borderId="13" xfId="8" applyFill="1" applyBorder="1" applyAlignment="1">
      <alignment horizontal="center" vertical="center" wrapText="1"/>
    </xf>
    <xf numFmtId="9" fontId="15" fillId="13" borderId="16" xfId="1" applyFont="1" applyFill="1" applyBorder="1" applyAlignment="1">
      <alignment horizontal="center" vertical="center" wrapText="1"/>
    </xf>
    <xf numFmtId="9" fontId="15" fillId="13" borderId="29" xfId="1" applyFont="1" applyFill="1" applyBorder="1" applyAlignment="1">
      <alignment horizontal="center" vertical="center" wrapText="1"/>
    </xf>
    <xf numFmtId="9" fontId="15" fillId="13" borderId="32" xfId="1" applyFont="1" applyFill="1" applyBorder="1" applyAlignment="1">
      <alignment horizontal="center" vertical="center" wrapText="1"/>
    </xf>
    <xf numFmtId="0" fontId="10" fillId="0" borderId="24" xfId="3" applyFont="1" applyBorder="1" applyAlignment="1">
      <alignment horizontal="center" vertical="center" wrapText="1"/>
    </xf>
    <xf numFmtId="0" fontId="10" fillId="0" borderId="16" xfId="3" applyFont="1" applyBorder="1" applyAlignment="1">
      <alignment horizontal="center" vertical="center" wrapText="1"/>
    </xf>
    <xf numFmtId="0" fontId="10" fillId="0" borderId="27" xfId="3" applyFont="1" applyBorder="1" applyAlignment="1">
      <alignment horizontal="center" vertical="center" wrapText="1"/>
    </xf>
    <xf numFmtId="0" fontId="10" fillId="0" borderId="15" xfId="3" applyFont="1" applyBorder="1" applyAlignment="1">
      <alignment horizontal="center" vertical="center" wrapText="1"/>
    </xf>
    <xf numFmtId="0" fontId="10" fillId="0" borderId="27" xfId="3" applyFont="1" applyFill="1" applyBorder="1" applyAlignment="1">
      <alignment horizontal="center" vertical="center" wrapText="1"/>
    </xf>
    <xf numFmtId="0" fontId="10" fillId="0" borderId="15" xfId="3" applyFont="1" applyFill="1" applyBorder="1" applyAlignment="1">
      <alignment horizontal="center" vertical="center" wrapText="1"/>
    </xf>
    <xf numFmtId="9" fontId="15" fillId="13" borderId="14" xfId="4" applyFont="1" applyFill="1" applyBorder="1" applyAlignment="1">
      <alignment horizontal="center" vertical="center" wrapText="1"/>
    </xf>
    <xf numFmtId="9" fontId="15" fillId="13" borderId="8" xfId="4" applyFont="1" applyFill="1" applyBorder="1" applyAlignment="1">
      <alignment horizontal="center" vertical="center" wrapText="1"/>
    </xf>
    <xf numFmtId="9" fontId="10" fillId="0" borderId="3" xfId="9" applyNumberFormat="1" applyBorder="1" applyAlignment="1">
      <alignment horizontal="center" vertical="center" wrapText="1"/>
    </xf>
    <xf numFmtId="0" fontId="10" fillId="0" borderId="12" xfId="9" applyBorder="1" applyAlignment="1">
      <alignment horizontal="center" vertical="center" wrapText="1"/>
    </xf>
    <xf numFmtId="0" fontId="10" fillId="0" borderId="13" xfId="9" applyBorder="1" applyAlignment="1">
      <alignment horizontal="center" vertical="center" wrapText="1"/>
    </xf>
    <xf numFmtId="14" fontId="10" fillId="0" borderId="3" xfId="9" applyNumberFormat="1" applyBorder="1" applyAlignment="1">
      <alignment horizontal="center" vertical="center" wrapText="1"/>
    </xf>
    <xf numFmtId="0" fontId="15" fillId="9" borderId="3" xfId="9" applyFont="1" applyFill="1" applyBorder="1" applyAlignment="1">
      <alignment horizontal="center" vertical="center" wrapText="1"/>
    </xf>
    <xf numFmtId="0" fontId="10" fillId="5" borderId="3" xfId="9" applyFill="1" applyBorder="1" applyAlignment="1">
      <alignment horizontal="center" vertical="center" wrapText="1"/>
    </xf>
    <xf numFmtId="0" fontId="15" fillId="2" borderId="17" xfId="9" applyFont="1" applyFill="1" applyBorder="1" applyAlignment="1">
      <alignment horizontal="center" vertical="center" wrapText="1"/>
    </xf>
    <xf numFmtId="0" fontId="15" fillId="2" borderId="18" xfId="9" applyFont="1" applyFill="1" applyBorder="1" applyAlignment="1">
      <alignment horizontal="center" vertical="center" wrapText="1"/>
    </xf>
    <xf numFmtId="0" fontId="15" fillId="2" borderId="19" xfId="9" applyFont="1" applyFill="1" applyBorder="1" applyAlignment="1">
      <alignment horizontal="center" vertical="center" wrapText="1"/>
    </xf>
    <xf numFmtId="0" fontId="15" fillId="3" borderId="1" xfId="9" applyFont="1" applyFill="1" applyBorder="1" applyAlignment="1">
      <alignment horizontal="center" vertical="center" wrapText="1"/>
    </xf>
    <xf numFmtId="0" fontId="15" fillId="3" borderId="2" xfId="9" applyFont="1" applyFill="1" applyBorder="1" applyAlignment="1">
      <alignment horizontal="center" vertical="center" wrapText="1"/>
    </xf>
    <xf numFmtId="0" fontId="15" fillId="3" borderId="14" xfId="9" applyFont="1" applyFill="1" applyBorder="1" applyAlignment="1">
      <alignment horizontal="center" vertical="center" wrapText="1"/>
    </xf>
    <xf numFmtId="0" fontId="15" fillId="3" borderId="4" xfId="9" applyFont="1" applyFill="1" applyBorder="1" applyAlignment="1">
      <alignment horizontal="center" vertical="center" wrapText="1"/>
    </xf>
    <xf numFmtId="0" fontId="15" fillId="3" borderId="3" xfId="9" applyFont="1" applyFill="1" applyBorder="1" applyAlignment="1">
      <alignment horizontal="center" vertical="center" wrapText="1"/>
    </xf>
    <xf numFmtId="0" fontId="15" fillId="3" borderId="8" xfId="9" applyFont="1" applyFill="1" applyBorder="1" applyAlignment="1">
      <alignment horizontal="center" vertical="center" wrapText="1"/>
    </xf>
    <xf numFmtId="0" fontId="15" fillId="3" borderId="20" xfId="9" applyFont="1" applyFill="1" applyBorder="1" applyAlignment="1">
      <alignment horizontal="center" vertical="center" wrapText="1"/>
    </xf>
    <xf numFmtId="0" fontId="15" fillId="3" borderId="13" xfId="9" applyFont="1" applyFill="1" applyBorder="1" applyAlignment="1">
      <alignment horizontal="center" vertical="center" wrapText="1"/>
    </xf>
    <xf numFmtId="0" fontId="15" fillId="3" borderId="16" xfId="9" applyFont="1" applyFill="1" applyBorder="1" applyAlignment="1">
      <alignment horizontal="center" vertical="center" wrapText="1"/>
    </xf>
    <xf numFmtId="0" fontId="15" fillId="3" borderId="7" xfId="9" applyFont="1" applyFill="1" applyBorder="1" applyAlignment="1">
      <alignment horizontal="center" vertical="center"/>
    </xf>
    <xf numFmtId="0" fontId="15" fillId="3" borderId="3" xfId="9" applyFont="1" applyFill="1" applyBorder="1" applyAlignment="1">
      <alignment horizontal="center" vertical="center"/>
    </xf>
    <xf numFmtId="0" fontId="10" fillId="3" borderId="3" xfId="9" applyFill="1" applyBorder="1" applyAlignment="1">
      <alignment vertical="center" wrapText="1"/>
    </xf>
    <xf numFmtId="0" fontId="15" fillId="3" borderId="12" xfId="9" applyFont="1" applyFill="1" applyBorder="1" applyAlignment="1">
      <alignment horizontal="center" vertical="center" wrapText="1"/>
    </xf>
    <xf numFmtId="0" fontId="15" fillId="3" borderId="4" xfId="9" applyFont="1" applyFill="1" applyBorder="1" applyAlignment="1">
      <alignment horizontal="center" vertical="center"/>
    </xf>
    <xf numFmtId="0" fontId="15" fillId="3" borderId="27" xfId="9" applyFont="1" applyFill="1" applyBorder="1" applyAlignment="1">
      <alignment horizontal="center" vertical="center"/>
    </xf>
    <xf numFmtId="0" fontId="10" fillId="3" borderId="24" xfId="9" applyFill="1" applyBorder="1" applyAlignment="1">
      <alignment vertical="center"/>
    </xf>
    <xf numFmtId="0" fontId="15" fillId="3" borderId="7" xfId="9" applyFont="1" applyFill="1" applyBorder="1" applyAlignment="1">
      <alignment horizontal="center" vertical="center" wrapText="1"/>
    </xf>
    <xf numFmtId="0" fontId="10" fillId="16" borderId="33" xfId="9" applyFill="1" applyBorder="1" applyAlignment="1">
      <alignment horizontal="center" vertical="center" wrapText="1"/>
    </xf>
    <xf numFmtId="0" fontId="10" fillId="16" borderId="34" xfId="9" applyFill="1" applyBorder="1" applyAlignment="1">
      <alignment horizontal="center" vertical="center" wrapText="1"/>
    </xf>
    <xf numFmtId="0" fontId="15" fillId="3" borderId="24" xfId="9" applyFont="1" applyFill="1" applyBorder="1" applyAlignment="1">
      <alignment horizontal="center" vertical="center" wrapText="1"/>
    </xf>
    <xf numFmtId="0" fontId="15" fillId="3" borderId="28" xfId="9" applyFont="1" applyFill="1" applyBorder="1" applyAlignment="1">
      <alignment horizontal="center" vertical="center" wrapText="1"/>
    </xf>
    <xf numFmtId="0" fontId="15" fillId="3" borderId="15" xfId="9" applyFont="1" applyFill="1" applyBorder="1" applyAlignment="1">
      <alignment horizontal="center" vertical="center" wrapText="1"/>
    </xf>
    <xf numFmtId="0" fontId="15" fillId="3" borderId="9" xfId="9" applyFont="1" applyFill="1" applyBorder="1" applyAlignment="1">
      <alignment horizontal="center" vertical="center" wrapText="1"/>
    </xf>
    <xf numFmtId="0" fontId="15" fillId="3" borderId="10" xfId="9" applyFont="1" applyFill="1" applyBorder="1" applyAlignment="1">
      <alignment horizontal="center" vertical="center" wrapText="1"/>
    </xf>
    <xf numFmtId="0" fontId="15" fillId="3" borderId="10" xfId="9" applyFont="1" applyFill="1" applyBorder="1" applyAlignment="1">
      <alignment horizontal="center" vertical="center"/>
    </xf>
    <xf numFmtId="0" fontId="10" fillId="3" borderId="10" xfId="9" applyFill="1" applyBorder="1" applyAlignment="1">
      <alignment vertical="center" wrapText="1"/>
    </xf>
    <xf numFmtId="0" fontId="15" fillId="3" borderId="11" xfId="9" applyFont="1" applyFill="1" applyBorder="1" applyAlignment="1">
      <alignment horizontal="center" vertical="center" wrapText="1"/>
    </xf>
    <xf numFmtId="0" fontId="15" fillId="3" borderId="15" xfId="9" applyFont="1" applyFill="1" applyBorder="1" applyAlignment="1">
      <alignment horizontal="center" vertical="center"/>
    </xf>
    <xf numFmtId="0" fontId="15" fillId="3" borderId="9" xfId="9" applyFont="1" applyFill="1" applyBorder="1" applyAlignment="1">
      <alignment horizontal="center" vertical="center"/>
    </xf>
    <xf numFmtId="0" fontId="10" fillId="3" borderId="10" xfId="9" applyFill="1" applyBorder="1" applyAlignment="1">
      <alignment vertical="center"/>
    </xf>
    <xf numFmtId="0" fontId="15" fillId="3" borderId="13" xfId="9" applyFont="1" applyFill="1" applyBorder="1" applyAlignment="1">
      <alignment horizontal="center" vertical="center"/>
    </xf>
    <xf numFmtId="0" fontId="29" fillId="22" borderId="6" xfId="19" applyFont="1" applyFill="1" applyBorder="1" applyAlignment="1">
      <alignment horizontal="center"/>
    </xf>
    <xf numFmtId="0" fontId="29" fillId="22" borderId="47" xfId="19" applyFont="1" applyFill="1" applyBorder="1" applyAlignment="1">
      <alignment horizontal="center"/>
    </xf>
    <xf numFmtId="0" fontId="29" fillId="22" borderId="7" xfId="19" applyFont="1" applyFill="1" applyBorder="1" applyAlignment="1">
      <alignment horizontal="center"/>
    </xf>
    <xf numFmtId="0" fontId="21" fillId="0" borderId="6" xfId="19" applyFont="1" applyBorder="1" applyAlignment="1">
      <alignment horizontal="left" vertical="top" wrapText="1"/>
    </xf>
    <xf numFmtId="0" fontId="21" fillId="0" borderId="47" xfId="19" applyFont="1" applyBorder="1" applyAlignment="1">
      <alignment horizontal="left" vertical="top" wrapText="1"/>
    </xf>
    <xf numFmtId="0" fontId="21" fillId="0" borderId="7" xfId="19" applyFont="1" applyBorder="1" applyAlignment="1">
      <alignment horizontal="left" vertical="top" wrapText="1"/>
    </xf>
    <xf numFmtId="0" fontId="29" fillId="5" borderId="6" xfId="19" applyFont="1" applyFill="1" applyBorder="1" applyAlignment="1">
      <alignment horizontal="left" vertical="center" wrapText="1"/>
    </xf>
    <xf numFmtId="0" fontId="29" fillId="5" borderId="47" xfId="19" applyFont="1" applyFill="1" applyBorder="1" applyAlignment="1">
      <alignment horizontal="left" vertical="center" wrapText="1"/>
    </xf>
    <xf numFmtId="0" fontId="29" fillId="5" borderId="7" xfId="19" applyFont="1" applyFill="1" applyBorder="1" applyAlignment="1">
      <alignment horizontal="left" vertical="center" wrapText="1"/>
    </xf>
    <xf numFmtId="14" fontId="21" fillId="5" borderId="6" xfId="19" applyNumberFormat="1" applyFont="1" applyFill="1" applyBorder="1" applyAlignment="1">
      <alignment horizontal="left" vertical="top"/>
    </xf>
    <xf numFmtId="0" fontId="21" fillId="5" borderId="47" xfId="19" applyFont="1" applyFill="1" applyBorder="1" applyAlignment="1">
      <alignment horizontal="left" vertical="top"/>
    </xf>
    <xf numFmtId="0" fontId="21" fillId="5" borderId="7" xfId="19" applyFont="1" applyFill="1" applyBorder="1" applyAlignment="1">
      <alignment horizontal="left" vertical="top"/>
    </xf>
    <xf numFmtId="0" fontId="29" fillId="5" borderId="6" xfId="19" applyFont="1" applyFill="1" applyBorder="1" applyAlignment="1">
      <alignment horizontal="left" vertical="center"/>
    </xf>
    <xf numFmtId="0" fontId="29" fillId="5" borderId="47" xfId="19" applyFont="1" applyFill="1" applyBorder="1" applyAlignment="1">
      <alignment horizontal="left" vertical="center"/>
    </xf>
    <xf numFmtId="0" fontId="29" fillId="5" borderId="7" xfId="19" applyFont="1" applyFill="1" applyBorder="1" applyAlignment="1">
      <alignment horizontal="left" vertical="center"/>
    </xf>
    <xf numFmtId="0" fontId="21" fillId="0" borderId="6" xfId="19" applyFont="1" applyBorder="1" applyAlignment="1">
      <alignment horizontal="justify" vertical="top" wrapText="1"/>
    </xf>
    <xf numFmtId="0" fontId="21" fillId="0" borderId="47" xfId="19" applyFont="1" applyBorder="1" applyAlignment="1">
      <alignment horizontal="justify" vertical="top" wrapText="1"/>
    </xf>
    <xf numFmtId="0" fontId="21" fillId="0" borderId="7" xfId="19" applyFont="1" applyBorder="1" applyAlignment="1">
      <alignment horizontal="justify" vertical="top" wrapText="1"/>
    </xf>
    <xf numFmtId="0" fontId="21" fillId="21" borderId="0" xfId="19" applyFont="1" applyFill="1" applyAlignment="1">
      <alignment horizontal="center" vertical="center"/>
    </xf>
    <xf numFmtId="0" fontId="29" fillId="0" borderId="0" xfId="19" applyFont="1" applyAlignment="1">
      <alignment horizontal="left"/>
    </xf>
    <xf numFmtId="0" fontId="21" fillId="5" borderId="6" xfId="19" applyFont="1" applyFill="1" applyBorder="1" applyAlignment="1">
      <alignment horizontal="left" vertical="center"/>
    </xf>
    <xf numFmtId="0" fontId="21" fillId="5" borderId="47" xfId="19" applyFont="1" applyFill="1" applyBorder="1" applyAlignment="1">
      <alignment horizontal="left" vertical="center"/>
    </xf>
    <xf numFmtId="0" fontId="21" fillId="5" borderId="7" xfId="19" applyFont="1" applyFill="1" applyBorder="1" applyAlignment="1">
      <alignment horizontal="left" vertical="center"/>
    </xf>
    <xf numFmtId="0" fontId="21" fillId="5" borderId="3" xfId="19" applyFont="1" applyFill="1" applyBorder="1" applyAlignment="1">
      <alignment horizontal="left" vertical="center"/>
    </xf>
    <xf numFmtId="0" fontId="23" fillId="0" borderId="0" xfId="18" applyFont="1" applyAlignment="1">
      <alignment horizontal="left" vertical="center"/>
    </xf>
    <xf numFmtId="0" fontId="21" fillId="0" borderId="0" xfId="9" applyFont="1" applyAlignment="1">
      <alignment horizontal="left" vertical="center" wrapText="1"/>
    </xf>
    <xf numFmtId="0" fontId="19" fillId="0" borderId="46" xfId="18" applyFont="1" applyBorder="1" applyAlignment="1">
      <alignment horizontal="center" vertical="center" textRotation="180"/>
    </xf>
    <xf numFmtId="0" fontId="10" fillId="0" borderId="3" xfId="9" applyBorder="1" applyAlignment="1">
      <alignment horizontal="justify" vertical="center" wrapText="1"/>
    </xf>
    <xf numFmtId="0" fontId="26" fillId="0" borderId="3" xfId="9" applyFont="1" applyBorder="1" applyAlignment="1">
      <alignment horizontal="center" vertical="center" wrapText="1"/>
    </xf>
    <xf numFmtId="0" fontId="27" fillId="2" borderId="6" xfId="9" applyFont="1" applyFill="1" applyBorder="1" applyAlignment="1">
      <alignment horizontal="center" vertical="center"/>
    </xf>
    <xf numFmtId="0" fontId="27" fillId="2" borderId="7" xfId="9" applyFont="1" applyFill="1" applyBorder="1" applyAlignment="1">
      <alignment horizontal="center" vertical="center"/>
    </xf>
    <xf numFmtId="0" fontId="27" fillId="2" borderId="3" xfId="9" applyFont="1" applyFill="1" applyBorder="1" applyAlignment="1">
      <alignment horizontal="center"/>
    </xf>
    <xf numFmtId="0" fontId="25" fillId="0" borderId="0" xfId="9" applyFont="1" applyAlignment="1">
      <alignment horizontal="center" vertical="center"/>
    </xf>
    <xf numFmtId="0" fontId="25" fillId="0" borderId="0" xfId="18" applyFont="1" applyAlignment="1">
      <alignment horizontal="center" vertical="center" textRotation="180"/>
    </xf>
    <xf numFmtId="0" fontId="27" fillId="2" borderId="3" xfId="9" applyFont="1" applyFill="1" applyBorder="1" applyAlignment="1">
      <alignment horizontal="center" vertical="center"/>
    </xf>
  </cellXfs>
  <cellStyles count="21">
    <cellStyle name="Hipervínculo" xfId="8" builtinId="8"/>
    <cellStyle name="Normal" xfId="0" builtinId="0"/>
    <cellStyle name="Normal 2" xfId="5" xr:uid="{00000000-0005-0000-0000-000002000000}"/>
    <cellStyle name="Normal 2 2" xfId="3" xr:uid="{00000000-0005-0000-0000-000003000000}"/>
    <cellStyle name="Normal 2 2 2" xfId="9" xr:uid="{00000000-0005-0000-0000-000004000000}"/>
    <cellStyle name="Normal 2 3" xfId="7" xr:uid="{00000000-0005-0000-0000-000005000000}"/>
    <cellStyle name="Normal 2 4" xfId="11" xr:uid="{00000000-0005-0000-0000-000006000000}"/>
    <cellStyle name="Normal 2 5" xfId="13" xr:uid="{00000000-0005-0000-0000-000007000000}"/>
    <cellStyle name="Normal 2 5 2" xfId="19" xr:uid="{116CD412-90E7-47F3-A5E3-4CC895AE3A11}"/>
    <cellStyle name="Normal 3" xfId="15" xr:uid="{00000000-0005-0000-0000-000008000000}"/>
    <cellStyle name="Normal 3 2" xfId="18" xr:uid="{65A7DC3C-2CFE-41B7-B871-D8326D7E1ED2}"/>
    <cellStyle name="Normal 4" xfId="17" xr:uid="{00000000-0005-0000-0000-000009000000}"/>
    <cellStyle name="Normal_Mapa de riesgo general (1)" xfId="2" xr:uid="{00000000-0005-0000-0000-00000A000000}"/>
    <cellStyle name="Porcentaje" xfId="1" builtinId="5"/>
    <cellStyle name="Porcentaje 2" xfId="6" xr:uid="{00000000-0005-0000-0000-00000C000000}"/>
    <cellStyle name="Porcentaje 2 2" xfId="12" xr:uid="{00000000-0005-0000-0000-00000D000000}"/>
    <cellStyle name="Porcentaje 2 3" xfId="14" xr:uid="{00000000-0005-0000-0000-00000E000000}"/>
    <cellStyle name="Porcentaje 2 3 2" xfId="20" xr:uid="{F1598CC2-3E60-4689-A5C5-5404A1C443A2}"/>
    <cellStyle name="Porcentaje 4" xfId="4" xr:uid="{00000000-0005-0000-0000-00000F000000}"/>
    <cellStyle name="Porcentaje 4 2" xfId="10" xr:uid="{00000000-0005-0000-0000-000010000000}"/>
    <cellStyle name="Porcentaje 4 3" xfId="16" xr:uid="{00000000-0005-0000-0000-000011000000}"/>
  </cellStyles>
  <dxfs count="175">
    <dxf>
      <fill>
        <patternFill>
          <bgColor rgb="FFFFFF00"/>
        </patternFill>
      </fill>
    </dxf>
    <dxf>
      <fill>
        <patternFill>
          <bgColor rgb="FFFFC000"/>
        </patternFill>
      </fill>
    </dxf>
    <dxf>
      <fill>
        <patternFill>
          <bgColor rgb="FFFF6600"/>
        </patternFill>
      </fill>
    </dxf>
    <dxf>
      <fill>
        <patternFill>
          <bgColor rgb="FFFF00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FF00"/>
        </patternFill>
      </fill>
    </dxf>
    <dxf>
      <fill>
        <patternFill>
          <bgColor rgb="FFF78009"/>
        </patternFill>
      </fill>
    </dxf>
    <dxf>
      <fill>
        <patternFill>
          <bgColor rgb="FFFF000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colors>
    <mruColors>
      <color rgb="FFFF9900"/>
      <color rgb="FFF7800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hyperlink" Target="https://mail.google.com/mail/u/1?ui=2&amp;ik=0cb8c02751&amp;attid=0.1&amp;permmsgid=msg-f:1809373432879982084&amp;th=191c2f8cfcd72604&amp;view=att&amp;disp=inline&amp;realattid=f_m0pi0hhg3"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Mapa Conceptual'!A1"/></Relationships>
</file>

<file path=xl/drawings/drawing1.xml><?xml version="1.0" encoding="utf-8"?>
<xdr:wsDr xmlns:xdr="http://schemas.openxmlformats.org/drawingml/2006/spreadsheetDrawing" xmlns:a="http://schemas.openxmlformats.org/drawingml/2006/main">
  <xdr:twoCellAnchor>
    <xdr:from>
      <xdr:col>1</xdr:col>
      <xdr:colOff>36801</xdr:colOff>
      <xdr:row>1</xdr:row>
      <xdr:rowOff>20810</xdr:rowOff>
    </xdr:from>
    <xdr:to>
      <xdr:col>3</xdr:col>
      <xdr:colOff>146380</xdr:colOff>
      <xdr:row>3</xdr:row>
      <xdr:rowOff>149473</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4183" y="188898"/>
          <a:ext cx="770726" cy="868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oneCell">
    <xdr:from>
      <xdr:col>26</xdr:col>
      <xdr:colOff>0</xdr:colOff>
      <xdr:row>31</xdr:row>
      <xdr:rowOff>0</xdr:rowOff>
    </xdr:from>
    <xdr:to>
      <xdr:col>26</xdr:col>
      <xdr:colOff>312894</xdr:colOff>
      <xdr:row>31</xdr:row>
      <xdr:rowOff>304800</xdr:rowOff>
    </xdr:to>
    <xdr:sp macro="" textlink="">
      <xdr:nvSpPr>
        <xdr:cNvPr id="2054" name=":ru" descr="https://mail.google.com/mail/u/1?ui=2&amp;ik=0cb8c02751&amp;attid=0.1&amp;permmsgid=msg-f:1809373432879982084&amp;th=191c2f8cfcd72604&amp;view=snatt&amp;realattid=f_m0pi0hhg3&amp;disp=thd&amp;safe=1">
          <a:hlinkClick xmlns:r="http://schemas.openxmlformats.org/officeDocument/2006/relationships" r:id="rId2" tgtFrame="_blank"/>
          <a:extLst>
            <a:ext uri="{FF2B5EF4-FFF2-40B4-BE49-F238E27FC236}">
              <a16:creationId xmlns:a16="http://schemas.microsoft.com/office/drawing/2014/main" id="{00000000-0008-0000-0000-000006080000}"/>
            </a:ext>
          </a:extLst>
        </xdr:cNvPr>
        <xdr:cNvSpPr>
          <a:spLocks noChangeAspect="1" noChangeArrowheads="1"/>
        </xdr:cNvSpPr>
      </xdr:nvSpPr>
      <xdr:spPr bwMode="auto">
        <a:xfrm>
          <a:off x="12496800" y="3323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25</xdr:col>
      <xdr:colOff>0</xdr:colOff>
      <xdr:row>13</xdr:row>
      <xdr:rowOff>0</xdr:rowOff>
    </xdr:from>
    <xdr:to>
      <xdr:col>25</xdr:col>
      <xdr:colOff>0</xdr:colOff>
      <xdr:row>13</xdr:row>
      <xdr:rowOff>0</xdr:rowOff>
    </xdr:to>
    <xdr:pic>
      <xdr:nvPicPr>
        <xdr:cNvPr id="5" name="Imagen 4" descr="https://ssl.gstatic.com/ui/v1/icons/mail/images/cleardot.gif">
          <a:hlinkClick xmlns:r="http://schemas.openxmlformats.org/officeDocument/2006/relationships" r:id="rId2" tgtFrame="_blank"/>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496800" y="34004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333375</xdr:colOff>
      <xdr:row>3</xdr:row>
      <xdr:rowOff>114300</xdr:rowOff>
    </xdr:from>
    <xdr:to>
      <xdr:col>0</xdr:col>
      <xdr:colOff>523875</xdr:colOff>
      <xdr:row>4</xdr:row>
      <xdr:rowOff>161925</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id="{C456666B-9A26-47D4-870F-C8CB06994232}"/>
            </a:ext>
          </a:extLst>
        </xdr:cNvPr>
        <xdr:cNvSpPr/>
      </xdr:nvSpPr>
      <xdr:spPr>
        <a:xfrm>
          <a:off x="333375" y="800100"/>
          <a:ext cx="190500" cy="2762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133350</xdr:colOff>
      <xdr:row>3</xdr:row>
      <xdr:rowOff>9525</xdr:rowOff>
    </xdr:from>
    <xdr:to>
      <xdr:col>2</xdr:col>
      <xdr:colOff>133350</xdr:colOff>
      <xdr:row>16</xdr:row>
      <xdr:rowOff>171450</xdr:rowOff>
    </xdr:to>
    <xdr:cxnSp macro="">
      <xdr:nvCxnSpPr>
        <xdr:cNvPr id="2" name="1 Conector recto de flecha">
          <a:extLst>
            <a:ext uri="{FF2B5EF4-FFF2-40B4-BE49-F238E27FC236}">
              <a16:creationId xmlns:a16="http://schemas.microsoft.com/office/drawing/2014/main" id="{58C0D5AA-6E6B-4C1D-B954-5547BF98D23F}"/>
            </a:ext>
          </a:extLst>
        </xdr:cNvPr>
        <xdr:cNvCxnSpPr/>
      </xdr:nvCxnSpPr>
      <xdr:spPr>
        <a:xfrm>
          <a:off x="1657350" y="495300"/>
          <a:ext cx="0" cy="2257425"/>
        </a:xfrm>
        <a:prstGeom prst="straightConnector1">
          <a:avLst/>
        </a:prstGeom>
        <a:ln>
          <a:solidFill>
            <a:srgbClr val="FF0000"/>
          </a:solidFill>
          <a:prstDash val="sysDot"/>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9526</xdr:colOff>
      <xdr:row>19</xdr:row>
      <xdr:rowOff>47626</xdr:rowOff>
    </xdr:from>
    <xdr:to>
      <xdr:col>7</xdr:col>
      <xdr:colOff>838200</xdr:colOff>
      <xdr:row>19</xdr:row>
      <xdr:rowOff>85725</xdr:rowOff>
    </xdr:to>
    <xdr:cxnSp macro="">
      <xdr:nvCxnSpPr>
        <xdr:cNvPr id="3" name="2 Conector recto de flecha">
          <a:extLst>
            <a:ext uri="{FF2B5EF4-FFF2-40B4-BE49-F238E27FC236}">
              <a16:creationId xmlns:a16="http://schemas.microsoft.com/office/drawing/2014/main" id="{860FD403-FFA5-40C7-BCE9-B6A74C84FDFE}"/>
            </a:ext>
          </a:extLst>
        </xdr:cNvPr>
        <xdr:cNvCxnSpPr/>
      </xdr:nvCxnSpPr>
      <xdr:spPr>
        <a:xfrm flipH="1" flipV="1">
          <a:off x="2295526" y="3124201"/>
          <a:ext cx="3800474" cy="38099"/>
        </a:xfrm>
        <a:prstGeom prst="straightConnector1">
          <a:avLst/>
        </a:prstGeom>
        <a:ln>
          <a:solidFill>
            <a:srgbClr val="FF0000"/>
          </a:solidFill>
          <a:prstDash val="sysDot"/>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MPUTADOR/Downloads/MAPA%20DE%20RIESGOS%20PROCESO%20PLANEACION%20ESTRATEGIC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maria.delgadillo/Escritorio/MCD-FVS/MAPA%20DE%20RIESGOS/MAPAS%20DE%20RIESGO%20CORREGIDOS%20-%202013/MAPA%20DE%20RIESGOS%20PLANEACION%20ESTRAT&#201;GIC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loria2/GLORIA/copia_seguridad/Gloria/Riesgos_corrupcion_2016/PES_FT_003_007_v2_defini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 val="lista elegible"/>
      <sheetName val="Hoja1"/>
    </sheetNames>
    <sheetDataSet>
      <sheetData sheetId="0"/>
      <sheetData sheetId="1"/>
      <sheetData sheetId="2">
        <row r="24">
          <cell r="A24" t="str">
            <v>ESTRATÉGICO</v>
          </cell>
        </row>
        <row r="25">
          <cell r="A25" t="str">
            <v>DE CUMPLIMIENTO</v>
          </cell>
        </row>
        <row r="26">
          <cell r="A26" t="str">
            <v>TECNOLÓGICO</v>
          </cell>
        </row>
        <row r="27">
          <cell r="A27" t="str">
            <v>OPERATIVO</v>
          </cell>
        </row>
        <row r="28">
          <cell r="A28" t="str">
            <v>FINANCIERO</v>
          </cell>
        </row>
        <row r="29">
          <cell r="A29" t="str">
            <v>DE CONTROL</v>
          </cell>
        </row>
        <row r="30">
          <cell r="A30" t="str">
            <v>BIOLÓGICOS</v>
          </cell>
        </row>
        <row r="31">
          <cell r="A31" t="str">
            <v>SOCIALES</v>
          </cell>
        </row>
        <row r="32">
          <cell r="A32" t="str">
            <v>NATURALES</v>
          </cell>
        </row>
        <row r="33">
          <cell r="A33" t="str">
            <v>FISICOS</v>
          </cell>
        </row>
      </sheetData>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s>
    <sheetDataSet>
      <sheetData sheetId="0"/>
      <sheetData sheetId="1"/>
      <sheetData sheetId="2">
        <row r="27">
          <cell r="A27" t="str">
            <v>ESTRATÉGICO</v>
          </cell>
        </row>
        <row r="28">
          <cell r="A28" t="str">
            <v>DE CUMPLIMIENTO</v>
          </cell>
        </row>
        <row r="29">
          <cell r="A29" t="str">
            <v>TECNOLÓGICO</v>
          </cell>
        </row>
        <row r="30">
          <cell r="A30" t="str">
            <v>OPERATIVO</v>
          </cell>
        </row>
        <row r="31">
          <cell r="A31" t="str">
            <v>FINANCIERO</v>
          </cell>
        </row>
        <row r="32">
          <cell r="A32" t="str">
            <v>DE CONTROL</v>
          </cell>
        </row>
        <row r="33">
          <cell r="A33" t="str">
            <v>BIOLÓGICOS</v>
          </cell>
        </row>
        <row r="34">
          <cell r="A34" t="str">
            <v>SOCIALES</v>
          </cell>
        </row>
        <row r="35">
          <cell r="A35" t="str">
            <v>NATURALES</v>
          </cell>
        </row>
        <row r="36">
          <cell r="A36" t="str">
            <v>FISICOS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ORACIÓN IMPACTO PROBABILIDAD"/>
      <sheetName val="MATRIZ RIESGOS"/>
      <sheetName val="MAPA DE RIESGOS (2)"/>
      <sheetName val="MAPA DE RIESGOS"/>
      <sheetName val="VALORAC CONTROLES"/>
      <sheetName val="DEFINICION_RIESGO"/>
      <sheetName val="IDENTIFICACION_RIESGO"/>
      <sheetName val="VALORACION"/>
      <sheetName val="MAPA"/>
      <sheetName val="MAPA_RIESGOS"/>
      <sheetName val="Hoja4"/>
      <sheetName val="Hoja5"/>
      <sheetName val="Hoja6"/>
      <sheetName val="Hoja1"/>
      <sheetName val="Hoja2"/>
      <sheetName val="Hoja3"/>
      <sheetName val="Hoja7"/>
      <sheetName val="Hoja8"/>
      <sheetName val="Hoja9"/>
      <sheetName val="Hoja10"/>
      <sheetName val="MAPA DE RIESGOS CORRUPCION"/>
    </sheetNames>
    <sheetDataSet>
      <sheetData sheetId="0">
        <row r="4">
          <cell r="B4">
            <v>1</v>
          </cell>
          <cell r="C4" t="str">
            <v>Rara vez</v>
          </cell>
          <cell r="G4">
            <v>5</v>
          </cell>
          <cell r="H4" t="str">
            <v>Moderado</v>
          </cell>
        </row>
        <row r="5">
          <cell r="B5">
            <v>2</v>
          </cell>
          <cell r="C5" t="str">
            <v>Improbable</v>
          </cell>
          <cell r="G5">
            <v>10</v>
          </cell>
          <cell r="H5" t="str">
            <v>Mayor</v>
          </cell>
        </row>
        <row r="6">
          <cell r="B6">
            <v>3</v>
          </cell>
          <cell r="C6" t="str">
            <v>Posible</v>
          </cell>
          <cell r="G6">
            <v>20</v>
          </cell>
          <cell r="H6" t="str">
            <v>Catastrófico</v>
          </cell>
        </row>
        <row r="7">
          <cell r="B7">
            <v>4</v>
          </cell>
          <cell r="C7" t="str">
            <v>Probable</v>
          </cell>
        </row>
        <row r="8">
          <cell r="B8">
            <v>5</v>
          </cell>
          <cell r="C8" t="str">
            <v>Casi seguro</v>
          </cell>
        </row>
      </sheetData>
      <sheetData sheetId="1"/>
      <sheetData sheetId="2"/>
      <sheetData sheetId="3" refreshError="1"/>
      <sheetData sheetId="4">
        <row r="10">
          <cell r="H10">
            <v>85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74"/>
  <sheetViews>
    <sheetView showGridLines="0" tabSelected="1" view="pageBreakPreview" zoomScale="70" zoomScaleNormal="70" zoomScaleSheetLayoutView="70" workbookViewId="0">
      <selection activeCell="N41" sqref="N41:N43"/>
    </sheetView>
  </sheetViews>
  <sheetFormatPr baseColWidth="10" defaultRowHeight="12.75" x14ac:dyDescent="0.2"/>
  <cols>
    <col min="1" max="1" width="5.28515625" style="5" customWidth="1"/>
    <col min="2" max="2" width="18.7109375" style="2" bestFit="1" customWidth="1"/>
    <col min="3" max="3" width="28.7109375" style="2" bestFit="1" customWidth="1"/>
    <col min="4" max="4" width="23.28515625" style="2" customWidth="1"/>
    <col min="5" max="5" width="16.28515625" style="2" customWidth="1"/>
    <col min="6" max="6" width="3.7109375" style="2" customWidth="1"/>
    <col min="7" max="7" width="12.7109375" style="2" customWidth="1"/>
    <col min="8" max="8" width="3.7109375" style="2" customWidth="1"/>
    <col min="9" max="9" width="12.7109375" style="2" customWidth="1"/>
    <col min="10" max="10" width="3.7109375" style="2" customWidth="1"/>
    <col min="11" max="11" width="10.28515625" style="2" customWidth="1"/>
    <col min="12" max="12" width="49.140625" style="6" customWidth="1"/>
    <col min="13" max="18" width="11.7109375" style="2" customWidth="1"/>
    <col min="19" max="19" width="7.5703125" style="2" customWidth="1"/>
    <col min="20" max="20" width="11.5703125" style="2" customWidth="1"/>
    <col min="21" max="21" width="45.7109375" style="2" customWidth="1"/>
    <col min="22" max="23" width="20.7109375" style="2" customWidth="1"/>
    <col min="24" max="24" width="27.7109375" style="1" customWidth="1"/>
    <col min="25" max="25" width="20.7109375" style="2" customWidth="1"/>
    <col min="26" max="26" width="16.5703125" style="5" customWidth="1"/>
    <col min="27" max="27" width="17" style="5" customWidth="1"/>
    <col min="28" max="28" width="20.7109375" style="2" customWidth="1"/>
    <col min="29" max="29" width="3.5703125" style="2" customWidth="1"/>
    <col min="30" max="30" width="38.42578125" style="2" customWidth="1"/>
    <col min="31" max="134" width="11.42578125" style="2"/>
    <col min="135" max="135" width="11.42578125" style="2" customWidth="1"/>
    <col min="136" max="136" width="21.85546875" style="2" customWidth="1"/>
    <col min="137" max="137" width="36.85546875" style="2" customWidth="1"/>
    <col min="138" max="138" width="32.85546875" style="2" customWidth="1"/>
    <col min="139" max="139" width="32.28515625" style="2" customWidth="1"/>
    <col min="140" max="140" width="3.7109375" style="2" customWidth="1"/>
    <col min="141" max="141" width="13.7109375" style="2" customWidth="1"/>
    <col min="142" max="142" width="5.5703125" style="2" customWidth="1"/>
    <col min="143" max="143" width="14.140625" style="2" customWidth="1"/>
    <col min="144" max="144" width="5.5703125" style="2" customWidth="1"/>
    <col min="145" max="145" width="13.7109375" style="2" customWidth="1"/>
    <col min="146" max="146" width="66.7109375" style="2" customWidth="1"/>
    <col min="147" max="147" width="15.42578125" style="2" customWidth="1"/>
    <col min="148" max="148" width="12.5703125" style="2" customWidth="1"/>
    <col min="149" max="149" width="12.28515625" style="2" customWidth="1"/>
    <col min="150" max="150" width="13" style="2" customWidth="1"/>
    <col min="151" max="151" width="11" style="2" customWidth="1"/>
    <col min="152" max="152" width="13.28515625" style="2" customWidth="1"/>
    <col min="153" max="153" width="7.7109375" style="2" customWidth="1"/>
    <col min="154" max="154" width="14.140625" style="2" customWidth="1"/>
    <col min="155" max="155" width="35.7109375" style="2" customWidth="1"/>
    <col min="156" max="156" width="21.85546875" style="2" customWidth="1"/>
    <col min="157" max="157" width="22.85546875" style="2" customWidth="1"/>
    <col min="158" max="158" width="24.7109375" style="2" customWidth="1"/>
    <col min="159" max="159" width="31.5703125" style="2" customWidth="1"/>
    <col min="160" max="160" width="27.140625" style="2" customWidth="1"/>
    <col min="161" max="161" width="19.28515625" style="2" customWidth="1"/>
    <col min="162" max="390" width="11.42578125" style="2"/>
    <col min="391" max="391" width="11.42578125" style="2" customWidth="1"/>
    <col min="392" max="392" width="21.85546875" style="2" customWidth="1"/>
    <col min="393" max="393" width="36.85546875" style="2" customWidth="1"/>
    <col min="394" max="394" width="32.85546875" style="2" customWidth="1"/>
    <col min="395" max="395" width="32.28515625" style="2" customWidth="1"/>
    <col min="396" max="396" width="3.7109375" style="2" customWidth="1"/>
    <col min="397" max="397" width="13.7109375" style="2" customWidth="1"/>
    <col min="398" max="398" width="5.5703125" style="2" customWidth="1"/>
    <col min="399" max="399" width="14.140625" style="2" customWidth="1"/>
    <col min="400" max="400" width="5.5703125" style="2" customWidth="1"/>
    <col min="401" max="401" width="13.7109375" style="2" customWidth="1"/>
    <col min="402" max="402" width="66.7109375" style="2" customWidth="1"/>
    <col min="403" max="403" width="15.42578125" style="2" customWidth="1"/>
    <col min="404" max="404" width="12.5703125" style="2" customWidth="1"/>
    <col min="405" max="405" width="12.28515625" style="2" customWidth="1"/>
    <col min="406" max="406" width="13" style="2" customWidth="1"/>
    <col min="407" max="407" width="11" style="2" customWidth="1"/>
    <col min="408" max="408" width="13.28515625" style="2" customWidth="1"/>
    <col min="409" max="409" width="7.7109375" style="2" customWidth="1"/>
    <col min="410" max="410" width="14.140625" style="2" customWidth="1"/>
    <col min="411" max="411" width="35.7109375" style="2" customWidth="1"/>
    <col min="412" max="412" width="21.85546875" style="2" customWidth="1"/>
    <col min="413" max="413" width="22.85546875" style="2" customWidth="1"/>
    <col min="414" max="414" width="24.7109375" style="2" customWidth="1"/>
    <col min="415" max="415" width="31.5703125" style="2" customWidth="1"/>
    <col min="416" max="416" width="27.140625" style="2" customWidth="1"/>
    <col min="417" max="417" width="19.28515625" style="2" customWidth="1"/>
    <col min="418" max="646" width="11.42578125" style="2"/>
    <col min="647" max="647" width="11.42578125" style="2" customWidth="1"/>
    <col min="648" max="648" width="21.85546875" style="2" customWidth="1"/>
    <col min="649" max="649" width="36.85546875" style="2" customWidth="1"/>
    <col min="650" max="650" width="32.85546875" style="2" customWidth="1"/>
    <col min="651" max="651" width="32.28515625" style="2" customWidth="1"/>
    <col min="652" max="652" width="3.7109375" style="2" customWidth="1"/>
    <col min="653" max="653" width="13.7109375" style="2" customWidth="1"/>
    <col min="654" max="654" width="5.5703125" style="2" customWidth="1"/>
    <col min="655" max="655" width="14.140625" style="2" customWidth="1"/>
    <col min="656" max="656" width="5.5703125" style="2" customWidth="1"/>
    <col min="657" max="657" width="13.7109375" style="2" customWidth="1"/>
    <col min="658" max="658" width="66.7109375" style="2" customWidth="1"/>
    <col min="659" max="659" width="15.42578125" style="2" customWidth="1"/>
    <col min="660" max="660" width="12.5703125" style="2" customWidth="1"/>
    <col min="661" max="661" width="12.28515625" style="2" customWidth="1"/>
    <col min="662" max="662" width="13" style="2" customWidth="1"/>
    <col min="663" max="663" width="11" style="2" customWidth="1"/>
    <col min="664" max="664" width="13.28515625" style="2" customWidth="1"/>
    <col min="665" max="665" width="7.7109375" style="2" customWidth="1"/>
    <col min="666" max="666" width="14.140625" style="2" customWidth="1"/>
    <col min="667" max="667" width="35.7109375" style="2" customWidth="1"/>
    <col min="668" max="668" width="21.85546875" style="2" customWidth="1"/>
    <col min="669" max="669" width="22.85546875" style="2" customWidth="1"/>
    <col min="670" max="670" width="24.7109375" style="2" customWidth="1"/>
    <col min="671" max="671" width="31.5703125" style="2" customWidth="1"/>
    <col min="672" max="672" width="27.140625" style="2" customWidth="1"/>
    <col min="673" max="673" width="19.28515625" style="2" customWidth="1"/>
    <col min="674" max="902" width="11.42578125" style="2"/>
    <col min="903" max="903" width="11.42578125" style="2" customWidth="1"/>
    <col min="904" max="904" width="21.85546875" style="2" customWidth="1"/>
    <col min="905" max="905" width="36.85546875" style="2" customWidth="1"/>
    <col min="906" max="906" width="32.85546875" style="2" customWidth="1"/>
    <col min="907" max="907" width="32.28515625" style="2" customWidth="1"/>
    <col min="908" max="908" width="3.7109375" style="2" customWidth="1"/>
    <col min="909" max="909" width="13.7109375" style="2" customWidth="1"/>
    <col min="910" max="910" width="5.5703125" style="2" customWidth="1"/>
    <col min="911" max="911" width="14.140625" style="2" customWidth="1"/>
    <col min="912" max="912" width="5.5703125" style="2" customWidth="1"/>
    <col min="913" max="913" width="13.7109375" style="2" customWidth="1"/>
    <col min="914" max="914" width="66.7109375" style="2" customWidth="1"/>
    <col min="915" max="915" width="15.42578125" style="2" customWidth="1"/>
    <col min="916" max="916" width="12.5703125" style="2" customWidth="1"/>
    <col min="917" max="917" width="12.28515625" style="2" customWidth="1"/>
    <col min="918" max="918" width="13" style="2" customWidth="1"/>
    <col min="919" max="919" width="11" style="2" customWidth="1"/>
    <col min="920" max="920" width="13.28515625" style="2" customWidth="1"/>
    <col min="921" max="921" width="7.7109375" style="2" customWidth="1"/>
    <col min="922" max="922" width="14.140625" style="2" customWidth="1"/>
    <col min="923" max="923" width="35.7109375" style="2" customWidth="1"/>
    <col min="924" max="924" width="21.85546875" style="2" customWidth="1"/>
    <col min="925" max="925" width="22.85546875" style="2" customWidth="1"/>
    <col min="926" max="926" width="24.7109375" style="2" customWidth="1"/>
    <col min="927" max="927" width="31.5703125" style="2" customWidth="1"/>
    <col min="928" max="928" width="27.140625" style="2" customWidth="1"/>
    <col min="929" max="929" width="19.28515625" style="2" customWidth="1"/>
    <col min="930" max="1158" width="11.42578125" style="2"/>
    <col min="1159" max="1159" width="11.42578125" style="2" customWidth="1"/>
    <col min="1160" max="1160" width="21.85546875" style="2" customWidth="1"/>
    <col min="1161" max="1161" width="36.85546875" style="2" customWidth="1"/>
    <col min="1162" max="1162" width="32.85546875" style="2" customWidth="1"/>
    <col min="1163" max="1163" width="32.28515625" style="2" customWidth="1"/>
    <col min="1164" max="1164" width="3.7109375" style="2" customWidth="1"/>
    <col min="1165" max="1165" width="13.7109375" style="2" customWidth="1"/>
    <col min="1166" max="1166" width="5.5703125" style="2" customWidth="1"/>
    <col min="1167" max="1167" width="14.140625" style="2" customWidth="1"/>
    <col min="1168" max="1168" width="5.5703125" style="2" customWidth="1"/>
    <col min="1169" max="1169" width="13.7109375" style="2" customWidth="1"/>
    <col min="1170" max="1170" width="66.7109375" style="2" customWidth="1"/>
    <col min="1171" max="1171" width="15.42578125" style="2" customWidth="1"/>
    <col min="1172" max="1172" width="12.5703125" style="2" customWidth="1"/>
    <col min="1173" max="1173" width="12.28515625" style="2" customWidth="1"/>
    <col min="1174" max="1174" width="13" style="2" customWidth="1"/>
    <col min="1175" max="1175" width="11" style="2" customWidth="1"/>
    <col min="1176" max="1176" width="13.28515625" style="2" customWidth="1"/>
    <col min="1177" max="1177" width="7.7109375" style="2" customWidth="1"/>
    <col min="1178" max="1178" width="14.140625" style="2" customWidth="1"/>
    <col min="1179" max="1179" width="35.7109375" style="2" customWidth="1"/>
    <col min="1180" max="1180" width="21.85546875" style="2" customWidth="1"/>
    <col min="1181" max="1181" width="22.85546875" style="2" customWidth="1"/>
    <col min="1182" max="1182" width="24.7109375" style="2" customWidth="1"/>
    <col min="1183" max="1183" width="31.5703125" style="2" customWidth="1"/>
    <col min="1184" max="1184" width="27.140625" style="2" customWidth="1"/>
    <col min="1185" max="1185" width="19.28515625" style="2" customWidth="1"/>
    <col min="1186" max="1414" width="11.42578125" style="2"/>
    <col min="1415" max="1415" width="11.42578125" style="2" customWidth="1"/>
    <col min="1416" max="1416" width="21.85546875" style="2" customWidth="1"/>
    <col min="1417" max="1417" width="36.85546875" style="2" customWidth="1"/>
    <col min="1418" max="1418" width="32.85546875" style="2" customWidth="1"/>
    <col min="1419" max="1419" width="32.28515625" style="2" customWidth="1"/>
    <col min="1420" max="1420" width="3.7109375" style="2" customWidth="1"/>
    <col min="1421" max="1421" width="13.7109375" style="2" customWidth="1"/>
    <col min="1422" max="1422" width="5.5703125" style="2" customWidth="1"/>
    <col min="1423" max="1423" width="14.140625" style="2" customWidth="1"/>
    <col min="1424" max="1424" width="5.5703125" style="2" customWidth="1"/>
    <col min="1425" max="1425" width="13.7109375" style="2" customWidth="1"/>
    <col min="1426" max="1426" width="66.7109375" style="2" customWidth="1"/>
    <col min="1427" max="1427" width="15.42578125" style="2" customWidth="1"/>
    <col min="1428" max="1428" width="12.5703125" style="2" customWidth="1"/>
    <col min="1429" max="1429" width="12.28515625" style="2" customWidth="1"/>
    <col min="1430" max="1430" width="13" style="2" customWidth="1"/>
    <col min="1431" max="1431" width="11" style="2" customWidth="1"/>
    <col min="1432" max="1432" width="13.28515625" style="2" customWidth="1"/>
    <col min="1433" max="1433" width="7.7109375" style="2" customWidth="1"/>
    <col min="1434" max="1434" width="14.140625" style="2" customWidth="1"/>
    <col min="1435" max="1435" width="35.7109375" style="2" customWidth="1"/>
    <col min="1436" max="1436" width="21.85546875" style="2" customWidth="1"/>
    <col min="1437" max="1437" width="22.85546875" style="2" customWidth="1"/>
    <col min="1438" max="1438" width="24.7109375" style="2" customWidth="1"/>
    <col min="1439" max="1439" width="31.5703125" style="2" customWidth="1"/>
    <col min="1440" max="1440" width="27.140625" style="2" customWidth="1"/>
    <col min="1441" max="1441" width="19.28515625" style="2" customWidth="1"/>
    <col min="1442" max="1670" width="11.42578125" style="2"/>
    <col min="1671" max="1671" width="11.42578125" style="2" customWidth="1"/>
    <col min="1672" max="1672" width="21.85546875" style="2" customWidth="1"/>
    <col min="1673" max="1673" width="36.85546875" style="2" customWidth="1"/>
    <col min="1674" max="1674" width="32.85546875" style="2" customWidth="1"/>
    <col min="1675" max="1675" width="32.28515625" style="2" customWidth="1"/>
    <col min="1676" max="1676" width="3.7109375" style="2" customWidth="1"/>
    <col min="1677" max="1677" width="13.7109375" style="2" customWidth="1"/>
    <col min="1678" max="1678" width="5.5703125" style="2" customWidth="1"/>
    <col min="1679" max="1679" width="14.140625" style="2" customWidth="1"/>
    <col min="1680" max="1680" width="5.5703125" style="2" customWidth="1"/>
    <col min="1681" max="1681" width="13.7109375" style="2" customWidth="1"/>
    <col min="1682" max="1682" width="66.7109375" style="2" customWidth="1"/>
    <col min="1683" max="1683" width="15.42578125" style="2" customWidth="1"/>
    <col min="1684" max="1684" width="12.5703125" style="2" customWidth="1"/>
    <col min="1685" max="1685" width="12.28515625" style="2" customWidth="1"/>
    <col min="1686" max="1686" width="13" style="2" customWidth="1"/>
    <col min="1687" max="1687" width="11" style="2" customWidth="1"/>
    <col min="1688" max="1688" width="13.28515625" style="2" customWidth="1"/>
    <col min="1689" max="1689" width="7.7109375" style="2" customWidth="1"/>
    <col min="1690" max="1690" width="14.140625" style="2" customWidth="1"/>
    <col min="1691" max="1691" width="35.7109375" style="2" customWidth="1"/>
    <col min="1692" max="1692" width="21.85546875" style="2" customWidth="1"/>
    <col min="1693" max="1693" width="22.85546875" style="2" customWidth="1"/>
    <col min="1694" max="1694" width="24.7109375" style="2" customWidth="1"/>
    <col min="1695" max="1695" width="31.5703125" style="2" customWidth="1"/>
    <col min="1696" max="1696" width="27.140625" style="2" customWidth="1"/>
    <col min="1697" max="1697" width="19.28515625" style="2" customWidth="1"/>
    <col min="1698" max="1926" width="11.42578125" style="2"/>
    <col min="1927" max="1927" width="11.42578125" style="2" customWidth="1"/>
    <col min="1928" max="1928" width="21.85546875" style="2" customWidth="1"/>
    <col min="1929" max="1929" width="36.85546875" style="2" customWidth="1"/>
    <col min="1930" max="1930" width="32.85546875" style="2" customWidth="1"/>
    <col min="1931" max="1931" width="32.28515625" style="2" customWidth="1"/>
    <col min="1932" max="1932" width="3.7109375" style="2" customWidth="1"/>
    <col min="1933" max="1933" width="13.7109375" style="2" customWidth="1"/>
    <col min="1934" max="1934" width="5.5703125" style="2" customWidth="1"/>
    <col min="1935" max="1935" width="14.140625" style="2" customWidth="1"/>
    <col min="1936" max="1936" width="5.5703125" style="2" customWidth="1"/>
    <col min="1937" max="1937" width="13.7109375" style="2" customWidth="1"/>
    <col min="1938" max="1938" width="66.7109375" style="2" customWidth="1"/>
    <col min="1939" max="1939" width="15.42578125" style="2" customWidth="1"/>
    <col min="1940" max="1940" width="12.5703125" style="2" customWidth="1"/>
    <col min="1941" max="1941" width="12.28515625" style="2" customWidth="1"/>
    <col min="1942" max="1942" width="13" style="2" customWidth="1"/>
    <col min="1943" max="1943" width="11" style="2" customWidth="1"/>
    <col min="1944" max="1944" width="13.28515625" style="2" customWidth="1"/>
    <col min="1945" max="1945" width="7.7109375" style="2" customWidth="1"/>
    <col min="1946" max="1946" width="14.140625" style="2" customWidth="1"/>
    <col min="1947" max="1947" width="35.7109375" style="2" customWidth="1"/>
    <col min="1948" max="1948" width="21.85546875" style="2" customWidth="1"/>
    <col min="1949" max="1949" width="22.85546875" style="2" customWidth="1"/>
    <col min="1950" max="1950" width="24.7109375" style="2" customWidth="1"/>
    <col min="1951" max="1951" width="31.5703125" style="2" customWidth="1"/>
    <col min="1952" max="1952" width="27.140625" style="2" customWidth="1"/>
    <col min="1953" max="1953" width="19.28515625" style="2" customWidth="1"/>
    <col min="1954" max="2182" width="11.42578125" style="2"/>
    <col min="2183" max="2183" width="11.42578125" style="2" customWidth="1"/>
    <col min="2184" max="2184" width="21.85546875" style="2" customWidth="1"/>
    <col min="2185" max="2185" width="36.85546875" style="2" customWidth="1"/>
    <col min="2186" max="2186" width="32.85546875" style="2" customWidth="1"/>
    <col min="2187" max="2187" width="32.28515625" style="2" customWidth="1"/>
    <col min="2188" max="2188" width="3.7109375" style="2" customWidth="1"/>
    <col min="2189" max="2189" width="13.7109375" style="2" customWidth="1"/>
    <col min="2190" max="2190" width="5.5703125" style="2" customWidth="1"/>
    <col min="2191" max="2191" width="14.140625" style="2" customWidth="1"/>
    <col min="2192" max="2192" width="5.5703125" style="2" customWidth="1"/>
    <col min="2193" max="2193" width="13.7109375" style="2" customWidth="1"/>
    <col min="2194" max="2194" width="66.7109375" style="2" customWidth="1"/>
    <col min="2195" max="2195" width="15.42578125" style="2" customWidth="1"/>
    <col min="2196" max="2196" width="12.5703125" style="2" customWidth="1"/>
    <col min="2197" max="2197" width="12.28515625" style="2" customWidth="1"/>
    <col min="2198" max="2198" width="13" style="2" customWidth="1"/>
    <col min="2199" max="2199" width="11" style="2" customWidth="1"/>
    <col min="2200" max="2200" width="13.28515625" style="2" customWidth="1"/>
    <col min="2201" max="2201" width="7.7109375" style="2" customWidth="1"/>
    <col min="2202" max="2202" width="14.140625" style="2" customWidth="1"/>
    <col min="2203" max="2203" width="35.7109375" style="2" customWidth="1"/>
    <col min="2204" max="2204" width="21.85546875" style="2" customWidth="1"/>
    <col min="2205" max="2205" width="22.85546875" style="2" customWidth="1"/>
    <col min="2206" max="2206" width="24.7109375" style="2" customWidth="1"/>
    <col min="2207" max="2207" width="31.5703125" style="2" customWidth="1"/>
    <col min="2208" max="2208" width="27.140625" style="2" customWidth="1"/>
    <col min="2209" max="2209" width="19.28515625" style="2" customWidth="1"/>
    <col min="2210" max="2438" width="11.42578125" style="2"/>
    <col min="2439" max="2439" width="11.42578125" style="2" customWidth="1"/>
    <col min="2440" max="2440" width="21.85546875" style="2" customWidth="1"/>
    <col min="2441" max="2441" width="36.85546875" style="2" customWidth="1"/>
    <col min="2442" max="2442" width="32.85546875" style="2" customWidth="1"/>
    <col min="2443" max="2443" width="32.28515625" style="2" customWidth="1"/>
    <col min="2444" max="2444" width="3.7109375" style="2" customWidth="1"/>
    <col min="2445" max="2445" width="13.7109375" style="2" customWidth="1"/>
    <col min="2446" max="2446" width="5.5703125" style="2" customWidth="1"/>
    <col min="2447" max="2447" width="14.140625" style="2" customWidth="1"/>
    <col min="2448" max="2448" width="5.5703125" style="2" customWidth="1"/>
    <col min="2449" max="2449" width="13.7109375" style="2" customWidth="1"/>
    <col min="2450" max="2450" width="66.7109375" style="2" customWidth="1"/>
    <col min="2451" max="2451" width="15.42578125" style="2" customWidth="1"/>
    <col min="2452" max="2452" width="12.5703125" style="2" customWidth="1"/>
    <col min="2453" max="2453" width="12.28515625" style="2" customWidth="1"/>
    <col min="2454" max="2454" width="13" style="2" customWidth="1"/>
    <col min="2455" max="2455" width="11" style="2" customWidth="1"/>
    <col min="2456" max="2456" width="13.28515625" style="2" customWidth="1"/>
    <col min="2457" max="2457" width="7.7109375" style="2" customWidth="1"/>
    <col min="2458" max="2458" width="14.140625" style="2" customWidth="1"/>
    <col min="2459" max="2459" width="35.7109375" style="2" customWidth="1"/>
    <col min="2460" max="2460" width="21.85546875" style="2" customWidth="1"/>
    <col min="2461" max="2461" width="22.85546875" style="2" customWidth="1"/>
    <col min="2462" max="2462" width="24.7109375" style="2" customWidth="1"/>
    <col min="2463" max="2463" width="31.5703125" style="2" customWidth="1"/>
    <col min="2464" max="2464" width="27.140625" style="2" customWidth="1"/>
    <col min="2465" max="2465" width="19.28515625" style="2" customWidth="1"/>
    <col min="2466" max="2694" width="11.42578125" style="2"/>
    <col min="2695" max="2695" width="11.42578125" style="2" customWidth="1"/>
    <col min="2696" max="2696" width="21.85546875" style="2" customWidth="1"/>
    <col min="2697" max="2697" width="36.85546875" style="2" customWidth="1"/>
    <col min="2698" max="2698" width="32.85546875" style="2" customWidth="1"/>
    <col min="2699" max="2699" width="32.28515625" style="2" customWidth="1"/>
    <col min="2700" max="2700" width="3.7109375" style="2" customWidth="1"/>
    <col min="2701" max="2701" width="13.7109375" style="2" customWidth="1"/>
    <col min="2702" max="2702" width="5.5703125" style="2" customWidth="1"/>
    <col min="2703" max="2703" width="14.140625" style="2" customWidth="1"/>
    <col min="2704" max="2704" width="5.5703125" style="2" customWidth="1"/>
    <col min="2705" max="2705" width="13.7109375" style="2" customWidth="1"/>
    <col min="2706" max="2706" width="66.7109375" style="2" customWidth="1"/>
    <col min="2707" max="2707" width="15.42578125" style="2" customWidth="1"/>
    <col min="2708" max="2708" width="12.5703125" style="2" customWidth="1"/>
    <col min="2709" max="2709" width="12.28515625" style="2" customWidth="1"/>
    <col min="2710" max="2710" width="13" style="2" customWidth="1"/>
    <col min="2711" max="2711" width="11" style="2" customWidth="1"/>
    <col min="2712" max="2712" width="13.28515625" style="2" customWidth="1"/>
    <col min="2713" max="2713" width="7.7109375" style="2" customWidth="1"/>
    <col min="2714" max="2714" width="14.140625" style="2" customWidth="1"/>
    <col min="2715" max="2715" width="35.7109375" style="2" customWidth="1"/>
    <col min="2716" max="2716" width="21.85546875" style="2" customWidth="1"/>
    <col min="2717" max="2717" width="22.85546875" style="2" customWidth="1"/>
    <col min="2718" max="2718" width="24.7109375" style="2" customWidth="1"/>
    <col min="2719" max="2719" width="31.5703125" style="2" customWidth="1"/>
    <col min="2720" max="2720" width="27.140625" style="2" customWidth="1"/>
    <col min="2721" max="2721" width="19.28515625" style="2" customWidth="1"/>
    <col min="2722" max="2950" width="11.42578125" style="2"/>
    <col min="2951" max="2951" width="11.42578125" style="2" customWidth="1"/>
    <col min="2952" max="2952" width="21.85546875" style="2" customWidth="1"/>
    <col min="2953" max="2953" width="36.85546875" style="2" customWidth="1"/>
    <col min="2954" max="2954" width="32.85546875" style="2" customWidth="1"/>
    <col min="2955" max="2955" width="32.28515625" style="2" customWidth="1"/>
    <col min="2956" max="2956" width="3.7109375" style="2" customWidth="1"/>
    <col min="2957" max="2957" width="13.7109375" style="2" customWidth="1"/>
    <col min="2958" max="2958" width="5.5703125" style="2" customWidth="1"/>
    <col min="2959" max="2959" width="14.140625" style="2" customWidth="1"/>
    <col min="2960" max="2960" width="5.5703125" style="2" customWidth="1"/>
    <col min="2961" max="2961" width="13.7109375" style="2" customWidth="1"/>
    <col min="2962" max="2962" width="66.7109375" style="2" customWidth="1"/>
    <col min="2963" max="2963" width="15.42578125" style="2" customWidth="1"/>
    <col min="2964" max="2964" width="12.5703125" style="2" customWidth="1"/>
    <col min="2965" max="2965" width="12.28515625" style="2" customWidth="1"/>
    <col min="2966" max="2966" width="13" style="2" customWidth="1"/>
    <col min="2967" max="2967" width="11" style="2" customWidth="1"/>
    <col min="2968" max="2968" width="13.28515625" style="2" customWidth="1"/>
    <col min="2969" max="2969" width="7.7109375" style="2" customWidth="1"/>
    <col min="2970" max="2970" width="14.140625" style="2" customWidth="1"/>
    <col min="2971" max="2971" width="35.7109375" style="2" customWidth="1"/>
    <col min="2972" max="2972" width="21.85546875" style="2" customWidth="1"/>
    <col min="2973" max="2973" width="22.85546875" style="2" customWidth="1"/>
    <col min="2974" max="2974" width="24.7109375" style="2" customWidth="1"/>
    <col min="2975" max="2975" width="31.5703125" style="2" customWidth="1"/>
    <col min="2976" max="2976" width="27.140625" style="2" customWidth="1"/>
    <col min="2977" max="2977" width="19.28515625" style="2" customWidth="1"/>
    <col min="2978" max="3206" width="11.42578125" style="2"/>
    <col min="3207" max="3207" width="11.42578125" style="2" customWidth="1"/>
    <col min="3208" max="3208" width="21.85546875" style="2" customWidth="1"/>
    <col min="3209" max="3209" width="36.85546875" style="2" customWidth="1"/>
    <col min="3210" max="3210" width="32.85546875" style="2" customWidth="1"/>
    <col min="3211" max="3211" width="32.28515625" style="2" customWidth="1"/>
    <col min="3212" max="3212" width="3.7109375" style="2" customWidth="1"/>
    <col min="3213" max="3213" width="13.7109375" style="2" customWidth="1"/>
    <col min="3214" max="3214" width="5.5703125" style="2" customWidth="1"/>
    <col min="3215" max="3215" width="14.140625" style="2" customWidth="1"/>
    <col min="3216" max="3216" width="5.5703125" style="2" customWidth="1"/>
    <col min="3217" max="3217" width="13.7109375" style="2" customWidth="1"/>
    <col min="3218" max="3218" width="66.7109375" style="2" customWidth="1"/>
    <col min="3219" max="3219" width="15.42578125" style="2" customWidth="1"/>
    <col min="3220" max="3220" width="12.5703125" style="2" customWidth="1"/>
    <col min="3221" max="3221" width="12.28515625" style="2" customWidth="1"/>
    <col min="3222" max="3222" width="13" style="2" customWidth="1"/>
    <col min="3223" max="3223" width="11" style="2" customWidth="1"/>
    <col min="3224" max="3224" width="13.28515625" style="2" customWidth="1"/>
    <col min="3225" max="3225" width="7.7109375" style="2" customWidth="1"/>
    <col min="3226" max="3226" width="14.140625" style="2" customWidth="1"/>
    <col min="3227" max="3227" width="35.7109375" style="2" customWidth="1"/>
    <col min="3228" max="3228" width="21.85546875" style="2" customWidth="1"/>
    <col min="3229" max="3229" width="22.85546875" style="2" customWidth="1"/>
    <col min="3230" max="3230" width="24.7109375" style="2" customWidth="1"/>
    <col min="3231" max="3231" width="31.5703125" style="2" customWidth="1"/>
    <col min="3232" max="3232" width="27.140625" style="2" customWidth="1"/>
    <col min="3233" max="3233" width="19.28515625" style="2" customWidth="1"/>
    <col min="3234" max="3462" width="11.42578125" style="2"/>
    <col min="3463" max="3463" width="11.42578125" style="2" customWidth="1"/>
    <col min="3464" max="3464" width="21.85546875" style="2" customWidth="1"/>
    <col min="3465" max="3465" width="36.85546875" style="2" customWidth="1"/>
    <col min="3466" max="3466" width="32.85546875" style="2" customWidth="1"/>
    <col min="3467" max="3467" width="32.28515625" style="2" customWidth="1"/>
    <col min="3468" max="3468" width="3.7109375" style="2" customWidth="1"/>
    <col min="3469" max="3469" width="13.7109375" style="2" customWidth="1"/>
    <col min="3470" max="3470" width="5.5703125" style="2" customWidth="1"/>
    <col min="3471" max="3471" width="14.140625" style="2" customWidth="1"/>
    <col min="3472" max="3472" width="5.5703125" style="2" customWidth="1"/>
    <col min="3473" max="3473" width="13.7109375" style="2" customWidth="1"/>
    <col min="3474" max="3474" width="66.7109375" style="2" customWidth="1"/>
    <col min="3475" max="3475" width="15.42578125" style="2" customWidth="1"/>
    <col min="3476" max="3476" width="12.5703125" style="2" customWidth="1"/>
    <col min="3477" max="3477" width="12.28515625" style="2" customWidth="1"/>
    <col min="3478" max="3478" width="13" style="2" customWidth="1"/>
    <col min="3479" max="3479" width="11" style="2" customWidth="1"/>
    <col min="3480" max="3480" width="13.28515625" style="2" customWidth="1"/>
    <col min="3481" max="3481" width="7.7109375" style="2" customWidth="1"/>
    <col min="3482" max="3482" width="14.140625" style="2" customWidth="1"/>
    <col min="3483" max="3483" width="35.7109375" style="2" customWidth="1"/>
    <col min="3484" max="3484" width="21.85546875" style="2" customWidth="1"/>
    <col min="3485" max="3485" width="22.85546875" style="2" customWidth="1"/>
    <col min="3486" max="3486" width="24.7109375" style="2" customWidth="1"/>
    <col min="3487" max="3487" width="31.5703125" style="2" customWidth="1"/>
    <col min="3488" max="3488" width="27.140625" style="2" customWidth="1"/>
    <col min="3489" max="3489" width="19.28515625" style="2" customWidth="1"/>
    <col min="3490" max="3718" width="11.42578125" style="2"/>
    <col min="3719" max="3719" width="11.42578125" style="2" customWidth="1"/>
    <col min="3720" max="3720" width="21.85546875" style="2" customWidth="1"/>
    <col min="3721" max="3721" width="36.85546875" style="2" customWidth="1"/>
    <col min="3722" max="3722" width="32.85546875" style="2" customWidth="1"/>
    <col min="3723" max="3723" width="32.28515625" style="2" customWidth="1"/>
    <col min="3724" max="3724" width="3.7109375" style="2" customWidth="1"/>
    <col min="3725" max="3725" width="13.7109375" style="2" customWidth="1"/>
    <col min="3726" max="3726" width="5.5703125" style="2" customWidth="1"/>
    <col min="3727" max="3727" width="14.140625" style="2" customWidth="1"/>
    <col min="3728" max="3728" width="5.5703125" style="2" customWidth="1"/>
    <col min="3729" max="3729" width="13.7109375" style="2" customWidth="1"/>
    <col min="3730" max="3730" width="66.7109375" style="2" customWidth="1"/>
    <col min="3731" max="3731" width="15.42578125" style="2" customWidth="1"/>
    <col min="3732" max="3732" width="12.5703125" style="2" customWidth="1"/>
    <col min="3733" max="3733" width="12.28515625" style="2" customWidth="1"/>
    <col min="3734" max="3734" width="13" style="2" customWidth="1"/>
    <col min="3735" max="3735" width="11" style="2" customWidth="1"/>
    <col min="3736" max="3736" width="13.28515625" style="2" customWidth="1"/>
    <col min="3737" max="3737" width="7.7109375" style="2" customWidth="1"/>
    <col min="3738" max="3738" width="14.140625" style="2" customWidth="1"/>
    <col min="3739" max="3739" width="35.7109375" style="2" customWidth="1"/>
    <col min="3740" max="3740" width="21.85546875" style="2" customWidth="1"/>
    <col min="3741" max="3741" width="22.85546875" style="2" customWidth="1"/>
    <col min="3742" max="3742" width="24.7109375" style="2" customWidth="1"/>
    <col min="3743" max="3743" width="31.5703125" style="2" customWidth="1"/>
    <col min="3744" max="3744" width="27.140625" style="2" customWidth="1"/>
    <col min="3745" max="3745" width="19.28515625" style="2" customWidth="1"/>
    <col min="3746" max="3974" width="11.42578125" style="2"/>
    <col min="3975" max="3975" width="11.42578125" style="2" customWidth="1"/>
    <col min="3976" max="3976" width="21.85546875" style="2" customWidth="1"/>
    <col min="3977" max="3977" width="36.85546875" style="2" customWidth="1"/>
    <col min="3978" max="3978" width="32.85546875" style="2" customWidth="1"/>
    <col min="3979" max="3979" width="32.28515625" style="2" customWidth="1"/>
    <col min="3980" max="3980" width="3.7109375" style="2" customWidth="1"/>
    <col min="3981" max="3981" width="13.7109375" style="2" customWidth="1"/>
    <col min="3982" max="3982" width="5.5703125" style="2" customWidth="1"/>
    <col min="3983" max="3983" width="14.140625" style="2" customWidth="1"/>
    <col min="3984" max="3984" width="5.5703125" style="2" customWidth="1"/>
    <col min="3985" max="3985" width="13.7109375" style="2" customWidth="1"/>
    <col min="3986" max="3986" width="66.7109375" style="2" customWidth="1"/>
    <col min="3987" max="3987" width="15.42578125" style="2" customWidth="1"/>
    <col min="3988" max="3988" width="12.5703125" style="2" customWidth="1"/>
    <col min="3989" max="3989" width="12.28515625" style="2" customWidth="1"/>
    <col min="3990" max="3990" width="13" style="2" customWidth="1"/>
    <col min="3991" max="3991" width="11" style="2" customWidth="1"/>
    <col min="3992" max="3992" width="13.28515625" style="2" customWidth="1"/>
    <col min="3993" max="3993" width="7.7109375" style="2" customWidth="1"/>
    <col min="3994" max="3994" width="14.140625" style="2" customWidth="1"/>
    <col min="3995" max="3995" width="35.7109375" style="2" customWidth="1"/>
    <col min="3996" max="3996" width="21.85546875" style="2" customWidth="1"/>
    <col min="3997" max="3997" width="22.85546875" style="2" customWidth="1"/>
    <col min="3998" max="3998" width="24.7109375" style="2" customWidth="1"/>
    <col min="3999" max="3999" width="31.5703125" style="2" customWidth="1"/>
    <col min="4000" max="4000" width="27.140625" style="2" customWidth="1"/>
    <col min="4001" max="4001" width="19.28515625" style="2" customWidth="1"/>
    <col min="4002" max="4230" width="11.42578125" style="2"/>
    <col min="4231" max="4231" width="11.42578125" style="2" customWidth="1"/>
    <col min="4232" max="4232" width="21.85546875" style="2" customWidth="1"/>
    <col min="4233" max="4233" width="36.85546875" style="2" customWidth="1"/>
    <col min="4234" max="4234" width="32.85546875" style="2" customWidth="1"/>
    <col min="4235" max="4235" width="32.28515625" style="2" customWidth="1"/>
    <col min="4236" max="4236" width="3.7109375" style="2" customWidth="1"/>
    <col min="4237" max="4237" width="13.7109375" style="2" customWidth="1"/>
    <col min="4238" max="4238" width="5.5703125" style="2" customWidth="1"/>
    <col min="4239" max="4239" width="14.140625" style="2" customWidth="1"/>
    <col min="4240" max="4240" width="5.5703125" style="2" customWidth="1"/>
    <col min="4241" max="4241" width="13.7109375" style="2" customWidth="1"/>
    <col min="4242" max="4242" width="66.7109375" style="2" customWidth="1"/>
    <col min="4243" max="4243" width="15.42578125" style="2" customWidth="1"/>
    <col min="4244" max="4244" width="12.5703125" style="2" customWidth="1"/>
    <col min="4245" max="4245" width="12.28515625" style="2" customWidth="1"/>
    <col min="4246" max="4246" width="13" style="2" customWidth="1"/>
    <col min="4247" max="4247" width="11" style="2" customWidth="1"/>
    <col min="4248" max="4248" width="13.28515625" style="2" customWidth="1"/>
    <col min="4249" max="4249" width="7.7109375" style="2" customWidth="1"/>
    <col min="4250" max="4250" width="14.140625" style="2" customWidth="1"/>
    <col min="4251" max="4251" width="35.7109375" style="2" customWidth="1"/>
    <col min="4252" max="4252" width="21.85546875" style="2" customWidth="1"/>
    <col min="4253" max="4253" width="22.85546875" style="2" customWidth="1"/>
    <col min="4254" max="4254" width="24.7109375" style="2" customWidth="1"/>
    <col min="4255" max="4255" width="31.5703125" style="2" customWidth="1"/>
    <col min="4256" max="4256" width="27.140625" style="2" customWidth="1"/>
    <col min="4257" max="4257" width="19.28515625" style="2" customWidth="1"/>
    <col min="4258" max="4486" width="11.42578125" style="2"/>
    <col min="4487" max="4487" width="11.42578125" style="2" customWidth="1"/>
    <col min="4488" max="4488" width="21.85546875" style="2" customWidth="1"/>
    <col min="4489" max="4489" width="36.85546875" style="2" customWidth="1"/>
    <col min="4490" max="4490" width="32.85546875" style="2" customWidth="1"/>
    <col min="4491" max="4491" width="32.28515625" style="2" customWidth="1"/>
    <col min="4492" max="4492" width="3.7109375" style="2" customWidth="1"/>
    <col min="4493" max="4493" width="13.7109375" style="2" customWidth="1"/>
    <col min="4494" max="4494" width="5.5703125" style="2" customWidth="1"/>
    <col min="4495" max="4495" width="14.140625" style="2" customWidth="1"/>
    <col min="4496" max="4496" width="5.5703125" style="2" customWidth="1"/>
    <col min="4497" max="4497" width="13.7109375" style="2" customWidth="1"/>
    <col min="4498" max="4498" width="66.7109375" style="2" customWidth="1"/>
    <col min="4499" max="4499" width="15.42578125" style="2" customWidth="1"/>
    <col min="4500" max="4500" width="12.5703125" style="2" customWidth="1"/>
    <col min="4501" max="4501" width="12.28515625" style="2" customWidth="1"/>
    <col min="4502" max="4502" width="13" style="2" customWidth="1"/>
    <col min="4503" max="4503" width="11" style="2" customWidth="1"/>
    <col min="4504" max="4504" width="13.28515625" style="2" customWidth="1"/>
    <col min="4505" max="4505" width="7.7109375" style="2" customWidth="1"/>
    <col min="4506" max="4506" width="14.140625" style="2" customWidth="1"/>
    <col min="4507" max="4507" width="35.7109375" style="2" customWidth="1"/>
    <col min="4508" max="4508" width="21.85546875" style="2" customWidth="1"/>
    <col min="4509" max="4509" width="22.85546875" style="2" customWidth="1"/>
    <col min="4510" max="4510" width="24.7109375" style="2" customWidth="1"/>
    <col min="4511" max="4511" width="31.5703125" style="2" customWidth="1"/>
    <col min="4512" max="4512" width="27.140625" style="2" customWidth="1"/>
    <col min="4513" max="4513" width="19.28515625" style="2" customWidth="1"/>
    <col min="4514" max="4742" width="11.42578125" style="2"/>
    <col min="4743" max="4743" width="11.42578125" style="2" customWidth="1"/>
    <col min="4744" max="4744" width="21.85546875" style="2" customWidth="1"/>
    <col min="4745" max="4745" width="36.85546875" style="2" customWidth="1"/>
    <col min="4746" max="4746" width="32.85546875" style="2" customWidth="1"/>
    <col min="4747" max="4747" width="32.28515625" style="2" customWidth="1"/>
    <col min="4748" max="4748" width="3.7109375" style="2" customWidth="1"/>
    <col min="4749" max="4749" width="13.7109375" style="2" customWidth="1"/>
    <col min="4750" max="4750" width="5.5703125" style="2" customWidth="1"/>
    <col min="4751" max="4751" width="14.140625" style="2" customWidth="1"/>
    <col min="4752" max="4752" width="5.5703125" style="2" customWidth="1"/>
    <col min="4753" max="4753" width="13.7109375" style="2" customWidth="1"/>
    <col min="4754" max="4754" width="66.7109375" style="2" customWidth="1"/>
    <col min="4755" max="4755" width="15.42578125" style="2" customWidth="1"/>
    <col min="4756" max="4756" width="12.5703125" style="2" customWidth="1"/>
    <col min="4757" max="4757" width="12.28515625" style="2" customWidth="1"/>
    <col min="4758" max="4758" width="13" style="2" customWidth="1"/>
    <col min="4759" max="4759" width="11" style="2" customWidth="1"/>
    <col min="4760" max="4760" width="13.28515625" style="2" customWidth="1"/>
    <col min="4761" max="4761" width="7.7109375" style="2" customWidth="1"/>
    <col min="4762" max="4762" width="14.140625" style="2" customWidth="1"/>
    <col min="4763" max="4763" width="35.7109375" style="2" customWidth="1"/>
    <col min="4764" max="4764" width="21.85546875" style="2" customWidth="1"/>
    <col min="4765" max="4765" width="22.85546875" style="2" customWidth="1"/>
    <col min="4766" max="4766" width="24.7109375" style="2" customWidth="1"/>
    <col min="4767" max="4767" width="31.5703125" style="2" customWidth="1"/>
    <col min="4768" max="4768" width="27.140625" style="2" customWidth="1"/>
    <col min="4769" max="4769" width="19.28515625" style="2" customWidth="1"/>
    <col min="4770" max="4998" width="11.42578125" style="2"/>
    <col min="4999" max="4999" width="11.42578125" style="2" customWidth="1"/>
    <col min="5000" max="5000" width="21.85546875" style="2" customWidth="1"/>
    <col min="5001" max="5001" width="36.85546875" style="2" customWidth="1"/>
    <col min="5002" max="5002" width="32.85546875" style="2" customWidth="1"/>
    <col min="5003" max="5003" width="32.28515625" style="2" customWidth="1"/>
    <col min="5004" max="5004" width="3.7109375" style="2" customWidth="1"/>
    <col min="5005" max="5005" width="13.7109375" style="2" customWidth="1"/>
    <col min="5006" max="5006" width="5.5703125" style="2" customWidth="1"/>
    <col min="5007" max="5007" width="14.140625" style="2" customWidth="1"/>
    <col min="5008" max="5008" width="5.5703125" style="2" customWidth="1"/>
    <col min="5009" max="5009" width="13.7109375" style="2" customWidth="1"/>
    <col min="5010" max="5010" width="66.7109375" style="2" customWidth="1"/>
    <col min="5011" max="5011" width="15.42578125" style="2" customWidth="1"/>
    <col min="5012" max="5012" width="12.5703125" style="2" customWidth="1"/>
    <col min="5013" max="5013" width="12.28515625" style="2" customWidth="1"/>
    <col min="5014" max="5014" width="13" style="2" customWidth="1"/>
    <col min="5015" max="5015" width="11" style="2" customWidth="1"/>
    <col min="5016" max="5016" width="13.28515625" style="2" customWidth="1"/>
    <col min="5017" max="5017" width="7.7109375" style="2" customWidth="1"/>
    <col min="5018" max="5018" width="14.140625" style="2" customWidth="1"/>
    <col min="5019" max="5019" width="35.7109375" style="2" customWidth="1"/>
    <col min="5020" max="5020" width="21.85546875" style="2" customWidth="1"/>
    <col min="5021" max="5021" width="22.85546875" style="2" customWidth="1"/>
    <col min="5022" max="5022" width="24.7109375" style="2" customWidth="1"/>
    <col min="5023" max="5023" width="31.5703125" style="2" customWidth="1"/>
    <col min="5024" max="5024" width="27.140625" style="2" customWidth="1"/>
    <col min="5025" max="5025" width="19.28515625" style="2" customWidth="1"/>
    <col min="5026" max="5254" width="11.42578125" style="2"/>
    <col min="5255" max="5255" width="11.42578125" style="2" customWidth="1"/>
    <col min="5256" max="5256" width="21.85546875" style="2" customWidth="1"/>
    <col min="5257" max="5257" width="36.85546875" style="2" customWidth="1"/>
    <col min="5258" max="5258" width="32.85546875" style="2" customWidth="1"/>
    <col min="5259" max="5259" width="32.28515625" style="2" customWidth="1"/>
    <col min="5260" max="5260" width="3.7109375" style="2" customWidth="1"/>
    <col min="5261" max="5261" width="13.7109375" style="2" customWidth="1"/>
    <col min="5262" max="5262" width="5.5703125" style="2" customWidth="1"/>
    <col min="5263" max="5263" width="14.140625" style="2" customWidth="1"/>
    <col min="5264" max="5264" width="5.5703125" style="2" customWidth="1"/>
    <col min="5265" max="5265" width="13.7109375" style="2" customWidth="1"/>
    <col min="5266" max="5266" width="66.7109375" style="2" customWidth="1"/>
    <col min="5267" max="5267" width="15.42578125" style="2" customWidth="1"/>
    <col min="5268" max="5268" width="12.5703125" style="2" customWidth="1"/>
    <col min="5269" max="5269" width="12.28515625" style="2" customWidth="1"/>
    <col min="5270" max="5270" width="13" style="2" customWidth="1"/>
    <col min="5271" max="5271" width="11" style="2" customWidth="1"/>
    <col min="5272" max="5272" width="13.28515625" style="2" customWidth="1"/>
    <col min="5273" max="5273" width="7.7109375" style="2" customWidth="1"/>
    <col min="5274" max="5274" width="14.140625" style="2" customWidth="1"/>
    <col min="5275" max="5275" width="35.7109375" style="2" customWidth="1"/>
    <col min="5276" max="5276" width="21.85546875" style="2" customWidth="1"/>
    <col min="5277" max="5277" width="22.85546875" style="2" customWidth="1"/>
    <col min="5278" max="5278" width="24.7109375" style="2" customWidth="1"/>
    <col min="5279" max="5279" width="31.5703125" style="2" customWidth="1"/>
    <col min="5280" max="5280" width="27.140625" style="2" customWidth="1"/>
    <col min="5281" max="5281" width="19.28515625" style="2" customWidth="1"/>
    <col min="5282" max="5510" width="11.42578125" style="2"/>
    <col min="5511" max="5511" width="11.42578125" style="2" customWidth="1"/>
    <col min="5512" max="5512" width="21.85546875" style="2" customWidth="1"/>
    <col min="5513" max="5513" width="36.85546875" style="2" customWidth="1"/>
    <col min="5514" max="5514" width="32.85546875" style="2" customWidth="1"/>
    <col min="5515" max="5515" width="32.28515625" style="2" customWidth="1"/>
    <col min="5516" max="5516" width="3.7109375" style="2" customWidth="1"/>
    <col min="5517" max="5517" width="13.7109375" style="2" customWidth="1"/>
    <col min="5518" max="5518" width="5.5703125" style="2" customWidth="1"/>
    <col min="5519" max="5519" width="14.140625" style="2" customWidth="1"/>
    <col min="5520" max="5520" width="5.5703125" style="2" customWidth="1"/>
    <col min="5521" max="5521" width="13.7109375" style="2" customWidth="1"/>
    <col min="5522" max="5522" width="66.7109375" style="2" customWidth="1"/>
    <col min="5523" max="5523" width="15.42578125" style="2" customWidth="1"/>
    <col min="5524" max="5524" width="12.5703125" style="2" customWidth="1"/>
    <col min="5525" max="5525" width="12.28515625" style="2" customWidth="1"/>
    <col min="5526" max="5526" width="13" style="2" customWidth="1"/>
    <col min="5527" max="5527" width="11" style="2" customWidth="1"/>
    <col min="5528" max="5528" width="13.28515625" style="2" customWidth="1"/>
    <col min="5529" max="5529" width="7.7109375" style="2" customWidth="1"/>
    <col min="5530" max="5530" width="14.140625" style="2" customWidth="1"/>
    <col min="5531" max="5531" width="35.7109375" style="2" customWidth="1"/>
    <col min="5532" max="5532" width="21.85546875" style="2" customWidth="1"/>
    <col min="5533" max="5533" width="22.85546875" style="2" customWidth="1"/>
    <col min="5534" max="5534" width="24.7109375" style="2" customWidth="1"/>
    <col min="5535" max="5535" width="31.5703125" style="2" customWidth="1"/>
    <col min="5536" max="5536" width="27.140625" style="2" customWidth="1"/>
    <col min="5537" max="5537" width="19.28515625" style="2" customWidth="1"/>
    <col min="5538" max="5766" width="11.42578125" style="2"/>
    <col min="5767" max="5767" width="11.42578125" style="2" customWidth="1"/>
    <col min="5768" max="5768" width="21.85546875" style="2" customWidth="1"/>
    <col min="5769" max="5769" width="36.85546875" style="2" customWidth="1"/>
    <col min="5770" max="5770" width="32.85546875" style="2" customWidth="1"/>
    <col min="5771" max="5771" width="32.28515625" style="2" customWidth="1"/>
    <col min="5772" max="5772" width="3.7109375" style="2" customWidth="1"/>
    <col min="5773" max="5773" width="13.7109375" style="2" customWidth="1"/>
    <col min="5774" max="5774" width="5.5703125" style="2" customWidth="1"/>
    <col min="5775" max="5775" width="14.140625" style="2" customWidth="1"/>
    <col min="5776" max="5776" width="5.5703125" style="2" customWidth="1"/>
    <col min="5777" max="5777" width="13.7109375" style="2" customWidth="1"/>
    <col min="5778" max="5778" width="66.7109375" style="2" customWidth="1"/>
    <col min="5779" max="5779" width="15.42578125" style="2" customWidth="1"/>
    <col min="5780" max="5780" width="12.5703125" style="2" customWidth="1"/>
    <col min="5781" max="5781" width="12.28515625" style="2" customWidth="1"/>
    <col min="5782" max="5782" width="13" style="2" customWidth="1"/>
    <col min="5783" max="5783" width="11" style="2" customWidth="1"/>
    <col min="5784" max="5784" width="13.28515625" style="2" customWidth="1"/>
    <col min="5785" max="5785" width="7.7109375" style="2" customWidth="1"/>
    <col min="5786" max="5786" width="14.140625" style="2" customWidth="1"/>
    <col min="5787" max="5787" width="35.7109375" style="2" customWidth="1"/>
    <col min="5788" max="5788" width="21.85546875" style="2" customWidth="1"/>
    <col min="5789" max="5789" width="22.85546875" style="2" customWidth="1"/>
    <col min="5790" max="5790" width="24.7109375" style="2" customWidth="1"/>
    <col min="5791" max="5791" width="31.5703125" style="2" customWidth="1"/>
    <col min="5792" max="5792" width="27.140625" style="2" customWidth="1"/>
    <col min="5793" max="5793" width="19.28515625" style="2" customWidth="1"/>
    <col min="5794" max="6022" width="11.42578125" style="2"/>
    <col min="6023" max="6023" width="11.42578125" style="2" customWidth="1"/>
    <col min="6024" max="6024" width="21.85546875" style="2" customWidth="1"/>
    <col min="6025" max="6025" width="36.85546875" style="2" customWidth="1"/>
    <col min="6026" max="6026" width="32.85546875" style="2" customWidth="1"/>
    <col min="6027" max="6027" width="32.28515625" style="2" customWidth="1"/>
    <col min="6028" max="6028" width="3.7109375" style="2" customWidth="1"/>
    <col min="6029" max="6029" width="13.7109375" style="2" customWidth="1"/>
    <col min="6030" max="6030" width="5.5703125" style="2" customWidth="1"/>
    <col min="6031" max="6031" width="14.140625" style="2" customWidth="1"/>
    <col min="6032" max="6032" width="5.5703125" style="2" customWidth="1"/>
    <col min="6033" max="6033" width="13.7109375" style="2" customWidth="1"/>
    <col min="6034" max="6034" width="66.7109375" style="2" customWidth="1"/>
    <col min="6035" max="6035" width="15.42578125" style="2" customWidth="1"/>
    <col min="6036" max="6036" width="12.5703125" style="2" customWidth="1"/>
    <col min="6037" max="6037" width="12.28515625" style="2" customWidth="1"/>
    <col min="6038" max="6038" width="13" style="2" customWidth="1"/>
    <col min="6039" max="6039" width="11" style="2" customWidth="1"/>
    <col min="6040" max="6040" width="13.28515625" style="2" customWidth="1"/>
    <col min="6041" max="6041" width="7.7109375" style="2" customWidth="1"/>
    <col min="6042" max="6042" width="14.140625" style="2" customWidth="1"/>
    <col min="6043" max="6043" width="35.7109375" style="2" customWidth="1"/>
    <col min="6044" max="6044" width="21.85546875" style="2" customWidth="1"/>
    <col min="6045" max="6045" width="22.85546875" style="2" customWidth="1"/>
    <col min="6046" max="6046" width="24.7109375" style="2" customWidth="1"/>
    <col min="6047" max="6047" width="31.5703125" style="2" customWidth="1"/>
    <col min="6048" max="6048" width="27.140625" style="2" customWidth="1"/>
    <col min="6049" max="6049" width="19.28515625" style="2" customWidth="1"/>
    <col min="6050" max="6278" width="11.42578125" style="2"/>
    <col min="6279" max="6279" width="11.42578125" style="2" customWidth="1"/>
    <col min="6280" max="6280" width="21.85546875" style="2" customWidth="1"/>
    <col min="6281" max="6281" width="36.85546875" style="2" customWidth="1"/>
    <col min="6282" max="6282" width="32.85546875" style="2" customWidth="1"/>
    <col min="6283" max="6283" width="32.28515625" style="2" customWidth="1"/>
    <col min="6284" max="6284" width="3.7109375" style="2" customWidth="1"/>
    <col min="6285" max="6285" width="13.7109375" style="2" customWidth="1"/>
    <col min="6286" max="6286" width="5.5703125" style="2" customWidth="1"/>
    <col min="6287" max="6287" width="14.140625" style="2" customWidth="1"/>
    <col min="6288" max="6288" width="5.5703125" style="2" customWidth="1"/>
    <col min="6289" max="6289" width="13.7109375" style="2" customWidth="1"/>
    <col min="6290" max="6290" width="66.7109375" style="2" customWidth="1"/>
    <col min="6291" max="6291" width="15.42578125" style="2" customWidth="1"/>
    <col min="6292" max="6292" width="12.5703125" style="2" customWidth="1"/>
    <col min="6293" max="6293" width="12.28515625" style="2" customWidth="1"/>
    <col min="6294" max="6294" width="13" style="2" customWidth="1"/>
    <col min="6295" max="6295" width="11" style="2" customWidth="1"/>
    <col min="6296" max="6296" width="13.28515625" style="2" customWidth="1"/>
    <col min="6297" max="6297" width="7.7109375" style="2" customWidth="1"/>
    <col min="6298" max="6298" width="14.140625" style="2" customWidth="1"/>
    <col min="6299" max="6299" width="35.7109375" style="2" customWidth="1"/>
    <col min="6300" max="6300" width="21.85546875" style="2" customWidth="1"/>
    <col min="6301" max="6301" width="22.85546875" style="2" customWidth="1"/>
    <col min="6302" max="6302" width="24.7109375" style="2" customWidth="1"/>
    <col min="6303" max="6303" width="31.5703125" style="2" customWidth="1"/>
    <col min="6304" max="6304" width="27.140625" style="2" customWidth="1"/>
    <col min="6305" max="6305" width="19.28515625" style="2" customWidth="1"/>
    <col min="6306" max="6534" width="11.42578125" style="2"/>
    <col min="6535" max="6535" width="11.42578125" style="2" customWidth="1"/>
    <col min="6536" max="6536" width="21.85546875" style="2" customWidth="1"/>
    <col min="6537" max="6537" width="36.85546875" style="2" customWidth="1"/>
    <col min="6538" max="6538" width="32.85546875" style="2" customWidth="1"/>
    <col min="6539" max="6539" width="32.28515625" style="2" customWidth="1"/>
    <col min="6540" max="6540" width="3.7109375" style="2" customWidth="1"/>
    <col min="6541" max="6541" width="13.7109375" style="2" customWidth="1"/>
    <col min="6542" max="6542" width="5.5703125" style="2" customWidth="1"/>
    <col min="6543" max="6543" width="14.140625" style="2" customWidth="1"/>
    <col min="6544" max="6544" width="5.5703125" style="2" customWidth="1"/>
    <col min="6545" max="6545" width="13.7109375" style="2" customWidth="1"/>
    <col min="6546" max="6546" width="66.7109375" style="2" customWidth="1"/>
    <col min="6547" max="6547" width="15.42578125" style="2" customWidth="1"/>
    <col min="6548" max="6548" width="12.5703125" style="2" customWidth="1"/>
    <col min="6549" max="6549" width="12.28515625" style="2" customWidth="1"/>
    <col min="6550" max="6550" width="13" style="2" customWidth="1"/>
    <col min="6551" max="6551" width="11" style="2" customWidth="1"/>
    <col min="6552" max="6552" width="13.28515625" style="2" customWidth="1"/>
    <col min="6553" max="6553" width="7.7109375" style="2" customWidth="1"/>
    <col min="6554" max="6554" width="14.140625" style="2" customWidth="1"/>
    <col min="6555" max="6555" width="35.7109375" style="2" customWidth="1"/>
    <col min="6556" max="6556" width="21.85546875" style="2" customWidth="1"/>
    <col min="6557" max="6557" width="22.85546875" style="2" customWidth="1"/>
    <col min="6558" max="6558" width="24.7109375" style="2" customWidth="1"/>
    <col min="6559" max="6559" width="31.5703125" style="2" customWidth="1"/>
    <col min="6560" max="6560" width="27.140625" style="2" customWidth="1"/>
    <col min="6561" max="6561" width="19.28515625" style="2" customWidth="1"/>
    <col min="6562" max="6790" width="11.42578125" style="2"/>
    <col min="6791" max="6791" width="11.42578125" style="2" customWidth="1"/>
    <col min="6792" max="6792" width="21.85546875" style="2" customWidth="1"/>
    <col min="6793" max="6793" width="36.85546875" style="2" customWidth="1"/>
    <col min="6794" max="6794" width="32.85546875" style="2" customWidth="1"/>
    <col min="6795" max="6795" width="32.28515625" style="2" customWidth="1"/>
    <col min="6796" max="6796" width="3.7109375" style="2" customWidth="1"/>
    <col min="6797" max="6797" width="13.7109375" style="2" customWidth="1"/>
    <col min="6798" max="6798" width="5.5703125" style="2" customWidth="1"/>
    <col min="6799" max="6799" width="14.140625" style="2" customWidth="1"/>
    <col min="6800" max="6800" width="5.5703125" style="2" customWidth="1"/>
    <col min="6801" max="6801" width="13.7109375" style="2" customWidth="1"/>
    <col min="6802" max="6802" width="66.7109375" style="2" customWidth="1"/>
    <col min="6803" max="6803" width="15.42578125" style="2" customWidth="1"/>
    <col min="6804" max="6804" width="12.5703125" style="2" customWidth="1"/>
    <col min="6805" max="6805" width="12.28515625" style="2" customWidth="1"/>
    <col min="6806" max="6806" width="13" style="2" customWidth="1"/>
    <col min="6807" max="6807" width="11" style="2" customWidth="1"/>
    <col min="6808" max="6808" width="13.28515625" style="2" customWidth="1"/>
    <col min="6809" max="6809" width="7.7109375" style="2" customWidth="1"/>
    <col min="6810" max="6810" width="14.140625" style="2" customWidth="1"/>
    <col min="6811" max="6811" width="35.7109375" style="2" customWidth="1"/>
    <col min="6812" max="6812" width="21.85546875" style="2" customWidth="1"/>
    <col min="6813" max="6813" width="22.85546875" style="2" customWidth="1"/>
    <col min="6814" max="6814" width="24.7109375" style="2" customWidth="1"/>
    <col min="6815" max="6815" width="31.5703125" style="2" customWidth="1"/>
    <col min="6816" max="6816" width="27.140625" style="2" customWidth="1"/>
    <col min="6817" max="6817" width="19.28515625" style="2" customWidth="1"/>
    <col min="6818" max="7046" width="11.42578125" style="2"/>
    <col min="7047" max="7047" width="11.42578125" style="2" customWidth="1"/>
    <col min="7048" max="7048" width="21.85546875" style="2" customWidth="1"/>
    <col min="7049" max="7049" width="36.85546875" style="2" customWidth="1"/>
    <col min="7050" max="7050" width="32.85546875" style="2" customWidth="1"/>
    <col min="7051" max="7051" width="32.28515625" style="2" customWidth="1"/>
    <col min="7052" max="7052" width="3.7109375" style="2" customWidth="1"/>
    <col min="7053" max="7053" width="13.7109375" style="2" customWidth="1"/>
    <col min="7054" max="7054" width="5.5703125" style="2" customWidth="1"/>
    <col min="7055" max="7055" width="14.140625" style="2" customWidth="1"/>
    <col min="7056" max="7056" width="5.5703125" style="2" customWidth="1"/>
    <col min="7057" max="7057" width="13.7109375" style="2" customWidth="1"/>
    <col min="7058" max="7058" width="66.7109375" style="2" customWidth="1"/>
    <col min="7059" max="7059" width="15.42578125" style="2" customWidth="1"/>
    <col min="7060" max="7060" width="12.5703125" style="2" customWidth="1"/>
    <col min="7061" max="7061" width="12.28515625" style="2" customWidth="1"/>
    <col min="7062" max="7062" width="13" style="2" customWidth="1"/>
    <col min="7063" max="7063" width="11" style="2" customWidth="1"/>
    <col min="7064" max="7064" width="13.28515625" style="2" customWidth="1"/>
    <col min="7065" max="7065" width="7.7109375" style="2" customWidth="1"/>
    <col min="7066" max="7066" width="14.140625" style="2" customWidth="1"/>
    <col min="7067" max="7067" width="35.7109375" style="2" customWidth="1"/>
    <col min="7068" max="7068" width="21.85546875" style="2" customWidth="1"/>
    <col min="7069" max="7069" width="22.85546875" style="2" customWidth="1"/>
    <col min="7070" max="7070" width="24.7109375" style="2" customWidth="1"/>
    <col min="7071" max="7071" width="31.5703125" style="2" customWidth="1"/>
    <col min="7072" max="7072" width="27.140625" style="2" customWidth="1"/>
    <col min="7073" max="7073" width="19.28515625" style="2" customWidth="1"/>
    <col min="7074" max="7302" width="11.42578125" style="2"/>
    <col min="7303" max="7303" width="11.42578125" style="2" customWidth="1"/>
    <col min="7304" max="7304" width="21.85546875" style="2" customWidth="1"/>
    <col min="7305" max="7305" width="36.85546875" style="2" customWidth="1"/>
    <col min="7306" max="7306" width="32.85546875" style="2" customWidth="1"/>
    <col min="7307" max="7307" width="32.28515625" style="2" customWidth="1"/>
    <col min="7308" max="7308" width="3.7109375" style="2" customWidth="1"/>
    <col min="7309" max="7309" width="13.7109375" style="2" customWidth="1"/>
    <col min="7310" max="7310" width="5.5703125" style="2" customWidth="1"/>
    <col min="7311" max="7311" width="14.140625" style="2" customWidth="1"/>
    <col min="7312" max="7312" width="5.5703125" style="2" customWidth="1"/>
    <col min="7313" max="7313" width="13.7109375" style="2" customWidth="1"/>
    <col min="7314" max="7314" width="66.7109375" style="2" customWidth="1"/>
    <col min="7315" max="7315" width="15.42578125" style="2" customWidth="1"/>
    <col min="7316" max="7316" width="12.5703125" style="2" customWidth="1"/>
    <col min="7317" max="7317" width="12.28515625" style="2" customWidth="1"/>
    <col min="7318" max="7318" width="13" style="2" customWidth="1"/>
    <col min="7319" max="7319" width="11" style="2" customWidth="1"/>
    <col min="7320" max="7320" width="13.28515625" style="2" customWidth="1"/>
    <col min="7321" max="7321" width="7.7109375" style="2" customWidth="1"/>
    <col min="7322" max="7322" width="14.140625" style="2" customWidth="1"/>
    <col min="7323" max="7323" width="35.7109375" style="2" customWidth="1"/>
    <col min="7324" max="7324" width="21.85546875" style="2" customWidth="1"/>
    <col min="7325" max="7325" width="22.85546875" style="2" customWidth="1"/>
    <col min="7326" max="7326" width="24.7109375" style="2" customWidth="1"/>
    <col min="7327" max="7327" width="31.5703125" style="2" customWidth="1"/>
    <col min="7328" max="7328" width="27.140625" style="2" customWidth="1"/>
    <col min="7329" max="7329" width="19.28515625" style="2" customWidth="1"/>
    <col min="7330" max="7558" width="11.42578125" style="2"/>
    <col min="7559" max="7559" width="11.42578125" style="2" customWidth="1"/>
    <col min="7560" max="7560" width="21.85546875" style="2" customWidth="1"/>
    <col min="7561" max="7561" width="36.85546875" style="2" customWidth="1"/>
    <col min="7562" max="7562" width="32.85546875" style="2" customWidth="1"/>
    <col min="7563" max="7563" width="32.28515625" style="2" customWidth="1"/>
    <col min="7564" max="7564" width="3.7109375" style="2" customWidth="1"/>
    <col min="7565" max="7565" width="13.7109375" style="2" customWidth="1"/>
    <col min="7566" max="7566" width="5.5703125" style="2" customWidth="1"/>
    <col min="7567" max="7567" width="14.140625" style="2" customWidth="1"/>
    <col min="7568" max="7568" width="5.5703125" style="2" customWidth="1"/>
    <col min="7569" max="7569" width="13.7109375" style="2" customWidth="1"/>
    <col min="7570" max="7570" width="66.7109375" style="2" customWidth="1"/>
    <col min="7571" max="7571" width="15.42578125" style="2" customWidth="1"/>
    <col min="7572" max="7572" width="12.5703125" style="2" customWidth="1"/>
    <col min="7573" max="7573" width="12.28515625" style="2" customWidth="1"/>
    <col min="7574" max="7574" width="13" style="2" customWidth="1"/>
    <col min="7575" max="7575" width="11" style="2" customWidth="1"/>
    <col min="7576" max="7576" width="13.28515625" style="2" customWidth="1"/>
    <col min="7577" max="7577" width="7.7109375" style="2" customWidth="1"/>
    <col min="7578" max="7578" width="14.140625" style="2" customWidth="1"/>
    <col min="7579" max="7579" width="35.7109375" style="2" customWidth="1"/>
    <col min="7580" max="7580" width="21.85546875" style="2" customWidth="1"/>
    <col min="7581" max="7581" width="22.85546875" style="2" customWidth="1"/>
    <col min="7582" max="7582" width="24.7109375" style="2" customWidth="1"/>
    <col min="7583" max="7583" width="31.5703125" style="2" customWidth="1"/>
    <col min="7584" max="7584" width="27.140625" style="2" customWidth="1"/>
    <col min="7585" max="7585" width="19.28515625" style="2" customWidth="1"/>
    <col min="7586" max="7814" width="11.42578125" style="2"/>
    <col min="7815" max="7815" width="11.42578125" style="2" customWidth="1"/>
    <col min="7816" max="7816" width="21.85546875" style="2" customWidth="1"/>
    <col min="7817" max="7817" width="36.85546875" style="2" customWidth="1"/>
    <col min="7818" max="7818" width="32.85546875" style="2" customWidth="1"/>
    <col min="7819" max="7819" width="32.28515625" style="2" customWidth="1"/>
    <col min="7820" max="7820" width="3.7109375" style="2" customWidth="1"/>
    <col min="7821" max="7821" width="13.7109375" style="2" customWidth="1"/>
    <col min="7822" max="7822" width="5.5703125" style="2" customWidth="1"/>
    <col min="7823" max="7823" width="14.140625" style="2" customWidth="1"/>
    <col min="7824" max="7824" width="5.5703125" style="2" customWidth="1"/>
    <col min="7825" max="7825" width="13.7109375" style="2" customWidth="1"/>
    <col min="7826" max="7826" width="66.7109375" style="2" customWidth="1"/>
    <col min="7827" max="7827" width="15.42578125" style="2" customWidth="1"/>
    <col min="7828" max="7828" width="12.5703125" style="2" customWidth="1"/>
    <col min="7829" max="7829" width="12.28515625" style="2" customWidth="1"/>
    <col min="7830" max="7830" width="13" style="2" customWidth="1"/>
    <col min="7831" max="7831" width="11" style="2" customWidth="1"/>
    <col min="7832" max="7832" width="13.28515625" style="2" customWidth="1"/>
    <col min="7833" max="7833" width="7.7109375" style="2" customWidth="1"/>
    <col min="7834" max="7834" width="14.140625" style="2" customWidth="1"/>
    <col min="7835" max="7835" width="35.7109375" style="2" customWidth="1"/>
    <col min="7836" max="7836" width="21.85546875" style="2" customWidth="1"/>
    <col min="7837" max="7837" width="22.85546875" style="2" customWidth="1"/>
    <col min="7838" max="7838" width="24.7109375" style="2" customWidth="1"/>
    <col min="7839" max="7839" width="31.5703125" style="2" customWidth="1"/>
    <col min="7840" max="7840" width="27.140625" style="2" customWidth="1"/>
    <col min="7841" max="7841" width="19.28515625" style="2" customWidth="1"/>
    <col min="7842" max="8070" width="11.42578125" style="2"/>
    <col min="8071" max="8071" width="11.42578125" style="2" customWidth="1"/>
    <col min="8072" max="8072" width="21.85546875" style="2" customWidth="1"/>
    <col min="8073" max="8073" width="36.85546875" style="2" customWidth="1"/>
    <col min="8074" max="8074" width="32.85546875" style="2" customWidth="1"/>
    <col min="8075" max="8075" width="32.28515625" style="2" customWidth="1"/>
    <col min="8076" max="8076" width="3.7109375" style="2" customWidth="1"/>
    <col min="8077" max="8077" width="13.7109375" style="2" customWidth="1"/>
    <col min="8078" max="8078" width="5.5703125" style="2" customWidth="1"/>
    <col min="8079" max="8079" width="14.140625" style="2" customWidth="1"/>
    <col min="8080" max="8080" width="5.5703125" style="2" customWidth="1"/>
    <col min="8081" max="8081" width="13.7109375" style="2" customWidth="1"/>
    <col min="8082" max="8082" width="66.7109375" style="2" customWidth="1"/>
    <col min="8083" max="8083" width="15.42578125" style="2" customWidth="1"/>
    <col min="8084" max="8084" width="12.5703125" style="2" customWidth="1"/>
    <col min="8085" max="8085" width="12.28515625" style="2" customWidth="1"/>
    <col min="8086" max="8086" width="13" style="2" customWidth="1"/>
    <col min="8087" max="8087" width="11" style="2" customWidth="1"/>
    <col min="8088" max="8088" width="13.28515625" style="2" customWidth="1"/>
    <col min="8089" max="8089" width="7.7109375" style="2" customWidth="1"/>
    <col min="8090" max="8090" width="14.140625" style="2" customWidth="1"/>
    <col min="8091" max="8091" width="35.7109375" style="2" customWidth="1"/>
    <col min="8092" max="8092" width="21.85546875" style="2" customWidth="1"/>
    <col min="8093" max="8093" width="22.85546875" style="2" customWidth="1"/>
    <col min="8094" max="8094" width="24.7109375" style="2" customWidth="1"/>
    <col min="8095" max="8095" width="31.5703125" style="2" customWidth="1"/>
    <col min="8096" max="8096" width="27.140625" style="2" customWidth="1"/>
    <col min="8097" max="8097" width="19.28515625" style="2" customWidth="1"/>
    <col min="8098" max="8326" width="11.42578125" style="2"/>
    <col min="8327" max="8327" width="11.42578125" style="2" customWidth="1"/>
    <col min="8328" max="8328" width="21.85546875" style="2" customWidth="1"/>
    <col min="8329" max="8329" width="36.85546875" style="2" customWidth="1"/>
    <col min="8330" max="8330" width="32.85546875" style="2" customWidth="1"/>
    <col min="8331" max="8331" width="32.28515625" style="2" customWidth="1"/>
    <col min="8332" max="8332" width="3.7109375" style="2" customWidth="1"/>
    <col min="8333" max="8333" width="13.7109375" style="2" customWidth="1"/>
    <col min="8334" max="8334" width="5.5703125" style="2" customWidth="1"/>
    <col min="8335" max="8335" width="14.140625" style="2" customWidth="1"/>
    <col min="8336" max="8336" width="5.5703125" style="2" customWidth="1"/>
    <col min="8337" max="8337" width="13.7109375" style="2" customWidth="1"/>
    <col min="8338" max="8338" width="66.7109375" style="2" customWidth="1"/>
    <col min="8339" max="8339" width="15.42578125" style="2" customWidth="1"/>
    <col min="8340" max="8340" width="12.5703125" style="2" customWidth="1"/>
    <col min="8341" max="8341" width="12.28515625" style="2" customWidth="1"/>
    <col min="8342" max="8342" width="13" style="2" customWidth="1"/>
    <col min="8343" max="8343" width="11" style="2" customWidth="1"/>
    <col min="8344" max="8344" width="13.28515625" style="2" customWidth="1"/>
    <col min="8345" max="8345" width="7.7109375" style="2" customWidth="1"/>
    <col min="8346" max="8346" width="14.140625" style="2" customWidth="1"/>
    <col min="8347" max="8347" width="35.7109375" style="2" customWidth="1"/>
    <col min="8348" max="8348" width="21.85546875" style="2" customWidth="1"/>
    <col min="8349" max="8349" width="22.85546875" style="2" customWidth="1"/>
    <col min="8350" max="8350" width="24.7109375" style="2" customWidth="1"/>
    <col min="8351" max="8351" width="31.5703125" style="2" customWidth="1"/>
    <col min="8352" max="8352" width="27.140625" style="2" customWidth="1"/>
    <col min="8353" max="8353" width="19.28515625" style="2" customWidth="1"/>
    <col min="8354" max="8582" width="11.42578125" style="2"/>
    <col min="8583" max="8583" width="11.42578125" style="2" customWidth="1"/>
    <col min="8584" max="8584" width="21.85546875" style="2" customWidth="1"/>
    <col min="8585" max="8585" width="36.85546875" style="2" customWidth="1"/>
    <col min="8586" max="8586" width="32.85546875" style="2" customWidth="1"/>
    <col min="8587" max="8587" width="32.28515625" style="2" customWidth="1"/>
    <col min="8588" max="8588" width="3.7109375" style="2" customWidth="1"/>
    <col min="8589" max="8589" width="13.7109375" style="2" customWidth="1"/>
    <col min="8590" max="8590" width="5.5703125" style="2" customWidth="1"/>
    <col min="8591" max="8591" width="14.140625" style="2" customWidth="1"/>
    <col min="8592" max="8592" width="5.5703125" style="2" customWidth="1"/>
    <col min="8593" max="8593" width="13.7109375" style="2" customWidth="1"/>
    <col min="8594" max="8594" width="66.7109375" style="2" customWidth="1"/>
    <col min="8595" max="8595" width="15.42578125" style="2" customWidth="1"/>
    <col min="8596" max="8596" width="12.5703125" style="2" customWidth="1"/>
    <col min="8597" max="8597" width="12.28515625" style="2" customWidth="1"/>
    <col min="8598" max="8598" width="13" style="2" customWidth="1"/>
    <col min="8599" max="8599" width="11" style="2" customWidth="1"/>
    <col min="8600" max="8600" width="13.28515625" style="2" customWidth="1"/>
    <col min="8601" max="8601" width="7.7109375" style="2" customWidth="1"/>
    <col min="8602" max="8602" width="14.140625" style="2" customWidth="1"/>
    <col min="8603" max="8603" width="35.7109375" style="2" customWidth="1"/>
    <col min="8604" max="8604" width="21.85546875" style="2" customWidth="1"/>
    <col min="8605" max="8605" width="22.85546875" style="2" customWidth="1"/>
    <col min="8606" max="8606" width="24.7109375" style="2" customWidth="1"/>
    <col min="8607" max="8607" width="31.5703125" style="2" customWidth="1"/>
    <col min="8608" max="8608" width="27.140625" style="2" customWidth="1"/>
    <col min="8609" max="8609" width="19.28515625" style="2" customWidth="1"/>
    <col min="8610" max="8838" width="11.42578125" style="2"/>
    <col min="8839" max="8839" width="11.42578125" style="2" customWidth="1"/>
    <col min="8840" max="8840" width="21.85546875" style="2" customWidth="1"/>
    <col min="8841" max="8841" width="36.85546875" style="2" customWidth="1"/>
    <col min="8842" max="8842" width="32.85546875" style="2" customWidth="1"/>
    <col min="8843" max="8843" width="32.28515625" style="2" customWidth="1"/>
    <col min="8844" max="8844" width="3.7109375" style="2" customWidth="1"/>
    <col min="8845" max="8845" width="13.7109375" style="2" customWidth="1"/>
    <col min="8846" max="8846" width="5.5703125" style="2" customWidth="1"/>
    <col min="8847" max="8847" width="14.140625" style="2" customWidth="1"/>
    <col min="8848" max="8848" width="5.5703125" style="2" customWidth="1"/>
    <col min="8849" max="8849" width="13.7109375" style="2" customWidth="1"/>
    <col min="8850" max="8850" width="66.7109375" style="2" customWidth="1"/>
    <col min="8851" max="8851" width="15.42578125" style="2" customWidth="1"/>
    <col min="8852" max="8852" width="12.5703125" style="2" customWidth="1"/>
    <col min="8853" max="8853" width="12.28515625" style="2" customWidth="1"/>
    <col min="8854" max="8854" width="13" style="2" customWidth="1"/>
    <col min="8855" max="8855" width="11" style="2" customWidth="1"/>
    <col min="8856" max="8856" width="13.28515625" style="2" customWidth="1"/>
    <col min="8857" max="8857" width="7.7109375" style="2" customWidth="1"/>
    <col min="8858" max="8858" width="14.140625" style="2" customWidth="1"/>
    <col min="8859" max="8859" width="35.7109375" style="2" customWidth="1"/>
    <col min="8860" max="8860" width="21.85546875" style="2" customWidth="1"/>
    <col min="8861" max="8861" width="22.85546875" style="2" customWidth="1"/>
    <col min="8862" max="8862" width="24.7109375" style="2" customWidth="1"/>
    <col min="8863" max="8863" width="31.5703125" style="2" customWidth="1"/>
    <col min="8864" max="8864" width="27.140625" style="2" customWidth="1"/>
    <col min="8865" max="8865" width="19.28515625" style="2" customWidth="1"/>
    <col min="8866" max="9094" width="11.42578125" style="2"/>
    <col min="9095" max="9095" width="11.42578125" style="2" customWidth="1"/>
    <col min="9096" max="9096" width="21.85546875" style="2" customWidth="1"/>
    <col min="9097" max="9097" width="36.85546875" style="2" customWidth="1"/>
    <col min="9098" max="9098" width="32.85546875" style="2" customWidth="1"/>
    <col min="9099" max="9099" width="32.28515625" style="2" customWidth="1"/>
    <col min="9100" max="9100" width="3.7109375" style="2" customWidth="1"/>
    <col min="9101" max="9101" width="13.7109375" style="2" customWidth="1"/>
    <col min="9102" max="9102" width="5.5703125" style="2" customWidth="1"/>
    <col min="9103" max="9103" width="14.140625" style="2" customWidth="1"/>
    <col min="9104" max="9104" width="5.5703125" style="2" customWidth="1"/>
    <col min="9105" max="9105" width="13.7109375" style="2" customWidth="1"/>
    <col min="9106" max="9106" width="66.7109375" style="2" customWidth="1"/>
    <col min="9107" max="9107" width="15.42578125" style="2" customWidth="1"/>
    <col min="9108" max="9108" width="12.5703125" style="2" customWidth="1"/>
    <col min="9109" max="9109" width="12.28515625" style="2" customWidth="1"/>
    <col min="9110" max="9110" width="13" style="2" customWidth="1"/>
    <col min="9111" max="9111" width="11" style="2" customWidth="1"/>
    <col min="9112" max="9112" width="13.28515625" style="2" customWidth="1"/>
    <col min="9113" max="9113" width="7.7109375" style="2" customWidth="1"/>
    <col min="9114" max="9114" width="14.140625" style="2" customWidth="1"/>
    <col min="9115" max="9115" width="35.7109375" style="2" customWidth="1"/>
    <col min="9116" max="9116" width="21.85546875" style="2" customWidth="1"/>
    <col min="9117" max="9117" width="22.85546875" style="2" customWidth="1"/>
    <col min="9118" max="9118" width="24.7109375" style="2" customWidth="1"/>
    <col min="9119" max="9119" width="31.5703125" style="2" customWidth="1"/>
    <col min="9120" max="9120" width="27.140625" style="2" customWidth="1"/>
    <col min="9121" max="9121" width="19.28515625" style="2" customWidth="1"/>
    <col min="9122" max="9350" width="11.42578125" style="2"/>
    <col min="9351" max="9351" width="11.42578125" style="2" customWidth="1"/>
    <col min="9352" max="9352" width="21.85546875" style="2" customWidth="1"/>
    <col min="9353" max="9353" width="36.85546875" style="2" customWidth="1"/>
    <col min="9354" max="9354" width="32.85546875" style="2" customWidth="1"/>
    <col min="9355" max="9355" width="32.28515625" style="2" customWidth="1"/>
    <col min="9356" max="9356" width="3.7109375" style="2" customWidth="1"/>
    <col min="9357" max="9357" width="13.7109375" style="2" customWidth="1"/>
    <col min="9358" max="9358" width="5.5703125" style="2" customWidth="1"/>
    <col min="9359" max="9359" width="14.140625" style="2" customWidth="1"/>
    <col min="9360" max="9360" width="5.5703125" style="2" customWidth="1"/>
    <col min="9361" max="9361" width="13.7109375" style="2" customWidth="1"/>
    <col min="9362" max="9362" width="66.7109375" style="2" customWidth="1"/>
    <col min="9363" max="9363" width="15.42578125" style="2" customWidth="1"/>
    <col min="9364" max="9364" width="12.5703125" style="2" customWidth="1"/>
    <col min="9365" max="9365" width="12.28515625" style="2" customWidth="1"/>
    <col min="9366" max="9366" width="13" style="2" customWidth="1"/>
    <col min="9367" max="9367" width="11" style="2" customWidth="1"/>
    <col min="9368" max="9368" width="13.28515625" style="2" customWidth="1"/>
    <col min="9369" max="9369" width="7.7109375" style="2" customWidth="1"/>
    <col min="9370" max="9370" width="14.140625" style="2" customWidth="1"/>
    <col min="9371" max="9371" width="35.7109375" style="2" customWidth="1"/>
    <col min="9372" max="9372" width="21.85546875" style="2" customWidth="1"/>
    <col min="9373" max="9373" width="22.85546875" style="2" customWidth="1"/>
    <col min="9374" max="9374" width="24.7109375" style="2" customWidth="1"/>
    <col min="9375" max="9375" width="31.5703125" style="2" customWidth="1"/>
    <col min="9376" max="9376" width="27.140625" style="2" customWidth="1"/>
    <col min="9377" max="9377" width="19.28515625" style="2" customWidth="1"/>
    <col min="9378" max="9606" width="11.42578125" style="2"/>
    <col min="9607" max="9607" width="11.42578125" style="2" customWidth="1"/>
    <col min="9608" max="9608" width="21.85546875" style="2" customWidth="1"/>
    <col min="9609" max="9609" width="36.85546875" style="2" customWidth="1"/>
    <col min="9610" max="9610" width="32.85546875" style="2" customWidth="1"/>
    <col min="9611" max="9611" width="32.28515625" style="2" customWidth="1"/>
    <col min="9612" max="9612" width="3.7109375" style="2" customWidth="1"/>
    <col min="9613" max="9613" width="13.7109375" style="2" customWidth="1"/>
    <col min="9614" max="9614" width="5.5703125" style="2" customWidth="1"/>
    <col min="9615" max="9615" width="14.140625" style="2" customWidth="1"/>
    <col min="9616" max="9616" width="5.5703125" style="2" customWidth="1"/>
    <col min="9617" max="9617" width="13.7109375" style="2" customWidth="1"/>
    <col min="9618" max="9618" width="66.7109375" style="2" customWidth="1"/>
    <col min="9619" max="9619" width="15.42578125" style="2" customWidth="1"/>
    <col min="9620" max="9620" width="12.5703125" style="2" customWidth="1"/>
    <col min="9621" max="9621" width="12.28515625" style="2" customWidth="1"/>
    <col min="9622" max="9622" width="13" style="2" customWidth="1"/>
    <col min="9623" max="9623" width="11" style="2" customWidth="1"/>
    <col min="9624" max="9624" width="13.28515625" style="2" customWidth="1"/>
    <col min="9625" max="9625" width="7.7109375" style="2" customWidth="1"/>
    <col min="9626" max="9626" width="14.140625" style="2" customWidth="1"/>
    <col min="9627" max="9627" width="35.7109375" style="2" customWidth="1"/>
    <col min="9628" max="9628" width="21.85546875" style="2" customWidth="1"/>
    <col min="9629" max="9629" width="22.85546875" style="2" customWidth="1"/>
    <col min="9630" max="9630" width="24.7109375" style="2" customWidth="1"/>
    <col min="9631" max="9631" width="31.5703125" style="2" customWidth="1"/>
    <col min="9632" max="9632" width="27.140625" style="2" customWidth="1"/>
    <col min="9633" max="9633" width="19.28515625" style="2" customWidth="1"/>
    <col min="9634" max="9862" width="11.42578125" style="2"/>
    <col min="9863" max="9863" width="11.42578125" style="2" customWidth="1"/>
    <col min="9864" max="9864" width="21.85546875" style="2" customWidth="1"/>
    <col min="9865" max="9865" width="36.85546875" style="2" customWidth="1"/>
    <col min="9866" max="9866" width="32.85546875" style="2" customWidth="1"/>
    <col min="9867" max="9867" width="32.28515625" style="2" customWidth="1"/>
    <col min="9868" max="9868" width="3.7109375" style="2" customWidth="1"/>
    <col min="9869" max="9869" width="13.7109375" style="2" customWidth="1"/>
    <col min="9870" max="9870" width="5.5703125" style="2" customWidth="1"/>
    <col min="9871" max="9871" width="14.140625" style="2" customWidth="1"/>
    <col min="9872" max="9872" width="5.5703125" style="2" customWidth="1"/>
    <col min="9873" max="9873" width="13.7109375" style="2" customWidth="1"/>
    <col min="9874" max="9874" width="66.7109375" style="2" customWidth="1"/>
    <col min="9875" max="9875" width="15.42578125" style="2" customWidth="1"/>
    <col min="9876" max="9876" width="12.5703125" style="2" customWidth="1"/>
    <col min="9877" max="9877" width="12.28515625" style="2" customWidth="1"/>
    <col min="9878" max="9878" width="13" style="2" customWidth="1"/>
    <col min="9879" max="9879" width="11" style="2" customWidth="1"/>
    <col min="9880" max="9880" width="13.28515625" style="2" customWidth="1"/>
    <col min="9881" max="9881" width="7.7109375" style="2" customWidth="1"/>
    <col min="9882" max="9882" width="14.140625" style="2" customWidth="1"/>
    <col min="9883" max="9883" width="35.7109375" style="2" customWidth="1"/>
    <col min="9884" max="9884" width="21.85546875" style="2" customWidth="1"/>
    <col min="9885" max="9885" width="22.85546875" style="2" customWidth="1"/>
    <col min="9886" max="9886" width="24.7109375" style="2" customWidth="1"/>
    <col min="9887" max="9887" width="31.5703125" style="2" customWidth="1"/>
    <col min="9888" max="9888" width="27.140625" style="2" customWidth="1"/>
    <col min="9889" max="9889" width="19.28515625" style="2" customWidth="1"/>
    <col min="9890" max="10118" width="11.42578125" style="2"/>
    <col min="10119" max="10119" width="11.42578125" style="2" customWidth="1"/>
    <col min="10120" max="10120" width="21.85546875" style="2" customWidth="1"/>
    <col min="10121" max="10121" width="36.85546875" style="2" customWidth="1"/>
    <col min="10122" max="10122" width="32.85546875" style="2" customWidth="1"/>
    <col min="10123" max="10123" width="32.28515625" style="2" customWidth="1"/>
    <col min="10124" max="10124" width="3.7109375" style="2" customWidth="1"/>
    <col min="10125" max="10125" width="13.7109375" style="2" customWidth="1"/>
    <col min="10126" max="10126" width="5.5703125" style="2" customWidth="1"/>
    <col min="10127" max="10127" width="14.140625" style="2" customWidth="1"/>
    <col min="10128" max="10128" width="5.5703125" style="2" customWidth="1"/>
    <col min="10129" max="10129" width="13.7109375" style="2" customWidth="1"/>
    <col min="10130" max="10130" width="66.7109375" style="2" customWidth="1"/>
    <col min="10131" max="10131" width="15.42578125" style="2" customWidth="1"/>
    <col min="10132" max="10132" width="12.5703125" style="2" customWidth="1"/>
    <col min="10133" max="10133" width="12.28515625" style="2" customWidth="1"/>
    <col min="10134" max="10134" width="13" style="2" customWidth="1"/>
    <col min="10135" max="10135" width="11" style="2" customWidth="1"/>
    <col min="10136" max="10136" width="13.28515625" style="2" customWidth="1"/>
    <col min="10137" max="10137" width="7.7109375" style="2" customWidth="1"/>
    <col min="10138" max="10138" width="14.140625" style="2" customWidth="1"/>
    <col min="10139" max="10139" width="35.7109375" style="2" customWidth="1"/>
    <col min="10140" max="10140" width="21.85546875" style="2" customWidth="1"/>
    <col min="10141" max="10141" width="22.85546875" style="2" customWidth="1"/>
    <col min="10142" max="10142" width="24.7109375" style="2" customWidth="1"/>
    <col min="10143" max="10143" width="31.5703125" style="2" customWidth="1"/>
    <col min="10144" max="10144" width="27.140625" style="2" customWidth="1"/>
    <col min="10145" max="10145" width="19.28515625" style="2" customWidth="1"/>
    <col min="10146" max="10374" width="11.42578125" style="2"/>
    <col min="10375" max="10375" width="11.42578125" style="2" customWidth="1"/>
    <col min="10376" max="10376" width="21.85546875" style="2" customWidth="1"/>
    <col min="10377" max="10377" width="36.85546875" style="2" customWidth="1"/>
    <col min="10378" max="10378" width="32.85546875" style="2" customWidth="1"/>
    <col min="10379" max="10379" width="32.28515625" style="2" customWidth="1"/>
    <col min="10380" max="10380" width="3.7109375" style="2" customWidth="1"/>
    <col min="10381" max="10381" width="13.7109375" style="2" customWidth="1"/>
    <col min="10382" max="10382" width="5.5703125" style="2" customWidth="1"/>
    <col min="10383" max="10383" width="14.140625" style="2" customWidth="1"/>
    <col min="10384" max="10384" width="5.5703125" style="2" customWidth="1"/>
    <col min="10385" max="10385" width="13.7109375" style="2" customWidth="1"/>
    <col min="10386" max="10386" width="66.7109375" style="2" customWidth="1"/>
    <col min="10387" max="10387" width="15.42578125" style="2" customWidth="1"/>
    <col min="10388" max="10388" width="12.5703125" style="2" customWidth="1"/>
    <col min="10389" max="10389" width="12.28515625" style="2" customWidth="1"/>
    <col min="10390" max="10390" width="13" style="2" customWidth="1"/>
    <col min="10391" max="10391" width="11" style="2" customWidth="1"/>
    <col min="10392" max="10392" width="13.28515625" style="2" customWidth="1"/>
    <col min="10393" max="10393" width="7.7109375" style="2" customWidth="1"/>
    <col min="10394" max="10394" width="14.140625" style="2" customWidth="1"/>
    <col min="10395" max="10395" width="35.7109375" style="2" customWidth="1"/>
    <col min="10396" max="10396" width="21.85546875" style="2" customWidth="1"/>
    <col min="10397" max="10397" width="22.85546875" style="2" customWidth="1"/>
    <col min="10398" max="10398" width="24.7109375" style="2" customWidth="1"/>
    <col min="10399" max="10399" width="31.5703125" style="2" customWidth="1"/>
    <col min="10400" max="10400" width="27.140625" style="2" customWidth="1"/>
    <col min="10401" max="10401" width="19.28515625" style="2" customWidth="1"/>
    <col min="10402" max="10630" width="11.42578125" style="2"/>
    <col min="10631" max="10631" width="11.42578125" style="2" customWidth="1"/>
    <col min="10632" max="10632" width="21.85546875" style="2" customWidth="1"/>
    <col min="10633" max="10633" width="36.85546875" style="2" customWidth="1"/>
    <col min="10634" max="10634" width="32.85546875" style="2" customWidth="1"/>
    <col min="10635" max="10635" width="32.28515625" style="2" customWidth="1"/>
    <col min="10636" max="10636" width="3.7109375" style="2" customWidth="1"/>
    <col min="10637" max="10637" width="13.7109375" style="2" customWidth="1"/>
    <col min="10638" max="10638" width="5.5703125" style="2" customWidth="1"/>
    <col min="10639" max="10639" width="14.140625" style="2" customWidth="1"/>
    <col min="10640" max="10640" width="5.5703125" style="2" customWidth="1"/>
    <col min="10641" max="10641" width="13.7109375" style="2" customWidth="1"/>
    <col min="10642" max="10642" width="66.7109375" style="2" customWidth="1"/>
    <col min="10643" max="10643" width="15.42578125" style="2" customWidth="1"/>
    <col min="10644" max="10644" width="12.5703125" style="2" customWidth="1"/>
    <col min="10645" max="10645" width="12.28515625" style="2" customWidth="1"/>
    <col min="10646" max="10646" width="13" style="2" customWidth="1"/>
    <col min="10647" max="10647" width="11" style="2" customWidth="1"/>
    <col min="10648" max="10648" width="13.28515625" style="2" customWidth="1"/>
    <col min="10649" max="10649" width="7.7109375" style="2" customWidth="1"/>
    <col min="10650" max="10650" width="14.140625" style="2" customWidth="1"/>
    <col min="10651" max="10651" width="35.7109375" style="2" customWidth="1"/>
    <col min="10652" max="10652" width="21.85546875" style="2" customWidth="1"/>
    <col min="10653" max="10653" width="22.85546875" style="2" customWidth="1"/>
    <col min="10654" max="10654" width="24.7109375" style="2" customWidth="1"/>
    <col min="10655" max="10655" width="31.5703125" style="2" customWidth="1"/>
    <col min="10656" max="10656" width="27.140625" style="2" customWidth="1"/>
    <col min="10657" max="10657" width="19.28515625" style="2" customWidth="1"/>
    <col min="10658" max="10886" width="11.42578125" style="2"/>
    <col min="10887" max="10887" width="11.42578125" style="2" customWidth="1"/>
    <col min="10888" max="10888" width="21.85546875" style="2" customWidth="1"/>
    <col min="10889" max="10889" width="36.85546875" style="2" customWidth="1"/>
    <col min="10890" max="10890" width="32.85546875" style="2" customWidth="1"/>
    <col min="10891" max="10891" width="32.28515625" style="2" customWidth="1"/>
    <col min="10892" max="10892" width="3.7109375" style="2" customWidth="1"/>
    <col min="10893" max="10893" width="13.7109375" style="2" customWidth="1"/>
    <col min="10894" max="10894" width="5.5703125" style="2" customWidth="1"/>
    <col min="10895" max="10895" width="14.140625" style="2" customWidth="1"/>
    <col min="10896" max="10896" width="5.5703125" style="2" customWidth="1"/>
    <col min="10897" max="10897" width="13.7109375" style="2" customWidth="1"/>
    <col min="10898" max="10898" width="66.7109375" style="2" customWidth="1"/>
    <col min="10899" max="10899" width="15.42578125" style="2" customWidth="1"/>
    <col min="10900" max="10900" width="12.5703125" style="2" customWidth="1"/>
    <col min="10901" max="10901" width="12.28515625" style="2" customWidth="1"/>
    <col min="10902" max="10902" width="13" style="2" customWidth="1"/>
    <col min="10903" max="10903" width="11" style="2" customWidth="1"/>
    <col min="10904" max="10904" width="13.28515625" style="2" customWidth="1"/>
    <col min="10905" max="10905" width="7.7109375" style="2" customWidth="1"/>
    <col min="10906" max="10906" width="14.140625" style="2" customWidth="1"/>
    <col min="10907" max="10907" width="35.7109375" style="2" customWidth="1"/>
    <col min="10908" max="10908" width="21.85546875" style="2" customWidth="1"/>
    <col min="10909" max="10909" width="22.85546875" style="2" customWidth="1"/>
    <col min="10910" max="10910" width="24.7109375" style="2" customWidth="1"/>
    <col min="10911" max="10911" width="31.5703125" style="2" customWidth="1"/>
    <col min="10912" max="10912" width="27.140625" style="2" customWidth="1"/>
    <col min="10913" max="10913" width="19.28515625" style="2" customWidth="1"/>
    <col min="10914" max="11142" width="11.42578125" style="2"/>
    <col min="11143" max="11143" width="11.42578125" style="2" customWidth="1"/>
    <col min="11144" max="11144" width="21.85546875" style="2" customWidth="1"/>
    <col min="11145" max="11145" width="36.85546875" style="2" customWidth="1"/>
    <col min="11146" max="11146" width="32.85546875" style="2" customWidth="1"/>
    <col min="11147" max="11147" width="32.28515625" style="2" customWidth="1"/>
    <col min="11148" max="11148" width="3.7109375" style="2" customWidth="1"/>
    <col min="11149" max="11149" width="13.7109375" style="2" customWidth="1"/>
    <col min="11150" max="11150" width="5.5703125" style="2" customWidth="1"/>
    <col min="11151" max="11151" width="14.140625" style="2" customWidth="1"/>
    <col min="11152" max="11152" width="5.5703125" style="2" customWidth="1"/>
    <col min="11153" max="11153" width="13.7109375" style="2" customWidth="1"/>
    <col min="11154" max="11154" width="66.7109375" style="2" customWidth="1"/>
    <col min="11155" max="11155" width="15.42578125" style="2" customWidth="1"/>
    <col min="11156" max="11156" width="12.5703125" style="2" customWidth="1"/>
    <col min="11157" max="11157" width="12.28515625" style="2" customWidth="1"/>
    <col min="11158" max="11158" width="13" style="2" customWidth="1"/>
    <col min="11159" max="11159" width="11" style="2" customWidth="1"/>
    <col min="11160" max="11160" width="13.28515625" style="2" customWidth="1"/>
    <col min="11161" max="11161" width="7.7109375" style="2" customWidth="1"/>
    <col min="11162" max="11162" width="14.140625" style="2" customWidth="1"/>
    <col min="11163" max="11163" width="35.7109375" style="2" customWidth="1"/>
    <col min="11164" max="11164" width="21.85546875" style="2" customWidth="1"/>
    <col min="11165" max="11165" width="22.85546875" style="2" customWidth="1"/>
    <col min="11166" max="11166" width="24.7109375" style="2" customWidth="1"/>
    <col min="11167" max="11167" width="31.5703125" style="2" customWidth="1"/>
    <col min="11168" max="11168" width="27.140625" style="2" customWidth="1"/>
    <col min="11169" max="11169" width="19.28515625" style="2" customWidth="1"/>
    <col min="11170" max="11398" width="11.42578125" style="2"/>
    <col min="11399" max="11399" width="11.42578125" style="2" customWidth="1"/>
    <col min="11400" max="11400" width="21.85546875" style="2" customWidth="1"/>
    <col min="11401" max="11401" width="36.85546875" style="2" customWidth="1"/>
    <col min="11402" max="11402" width="32.85546875" style="2" customWidth="1"/>
    <col min="11403" max="11403" width="32.28515625" style="2" customWidth="1"/>
    <col min="11404" max="11404" width="3.7109375" style="2" customWidth="1"/>
    <col min="11405" max="11405" width="13.7109375" style="2" customWidth="1"/>
    <col min="11406" max="11406" width="5.5703125" style="2" customWidth="1"/>
    <col min="11407" max="11407" width="14.140625" style="2" customWidth="1"/>
    <col min="11408" max="11408" width="5.5703125" style="2" customWidth="1"/>
    <col min="11409" max="11409" width="13.7109375" style="2" customWidth="1"/>
    <col min="11410" max="11410" width="66.7109375" style="2" customWidth="1"/>
    <col min="11411" max="11411" width="15.42578125" style="2" customWidth="1"/>
    <col min="11412" max="11412" width="12.5703125" style="2" customWidth="1"/>
    <col min="11413" max="11413" width="12.28515625" style="2" customWidth="1"/>
    <col min="11414" max="11414" width="13" style="2" customWidth="1"/>
    <col min="11415" max="11415" width="11" style="2" customWidth="1"/>
    <col min="11416" max="11416" width="13.28515625" style="2" customWidth="1"/>
    <col min="11417" max="11417" width="7.7109375" style="2" customWidth="1"/>
    <col min="11418" max="11418" width="14.140625" style="2" customWidth="1"/>
    <col min="11419" max="11419" width="35.7109375" style="2" customWidth="1"/>
    <col min="11420" max="11420" width="21.85546875" style="2" customWidth="1"/>
    <col min="11421" max="11421" width="22.85546875" style="2" customWidth="1"/>
    <col min="11422" max="11422" width="24.7109375" style="2" customWidth="1"/>
    <col min="11423" max="11423" width="31.5703125" style="2" customWidth="1"/>
    <col min="11424" max="11424" width="27.140625" style="2" customWidth="1"/>
    <col min="11425" max="11425" width="19.28515625" style="2" customWidth="1"/>
    <col min="11426" max="11654" width="11.42578125" style="2"/>
    <col min="11655" max="11655" width="11.42578125" style="2" customWidth="1"/>
    <col min="11656" max="11656" width="21.85546875" style="2" customWidth="1"/>
    <col min="11657" max="11657" width="36.85546875" style="2" customWidth="1"/>
    <col min="11658" max="11658" width="32.85546875" style="2" customWidth="1"/>
    <col min="11659" max="11659" width="32.28515625" style="2" customWidth="1"/>
    <col min="11660" max="11660" width="3.7109375" style="2" customWidth="1"/>
    <col min="11661" max="11661" width="13.7109375" style="2" customWidth="1"/>
    <col min="11662" max="11662" width="5.5703125" style="2" customWidth="1"/>
    <col min="11663" max="11663" width="14.140625" style="2" customWidth="1"/>
    <col min="11664" max="11664" width="5.5703125" style="2" customWidth="1"/>
    <col min="11665" max="11665" width="13.7109375" style="2" customWidth="1"/>
    <col min="11666" max="11666" width="66.7109375" style="2" customWidth="1"/>
    <col min="11667" max="11667" width="15.42578125" style="2" customWidth="1"/>
    <col min="11668" max="11668" width="12.5703125" style="2" customWidth="1"/>
    <col min="11669" max="11669" width="12.28515625" style="2" customWidth="1"/>
    <col min="11670" max="11670" width="13" style="2" customWidth="1"/>
    <col min="11671" max="11671" width="11" style="2" customWidth="1"/>
    <col min="11672" max="11672" width="13.28515625" style="2" customWidth="1"/>
    <col min="11673" max="11673" width="7.7109375" style="2" customWidth="1"/>
    <col min="11674" max="11674" width="14.140625" style="2" customWidth="1"/>
    <col min="11675" max="11675" width="35.7109375" style="2" customWidth="1"/>
    <col min="11676" max="11676" width="21.85546875" style="2" customWidth="1"/>
    <col min="11677" max="11677" width="22.85546875" style="2" customWidth="1"/>
    <col min="11678" max="11678" width="24.7109375" style="2" customWidth="1"/>
    <col min="11679" max="11679" width="31.5703125" style="2" customWidth="1"/>
    <col min="11680" max="11680" width="27.140625" style="2" customWidth="1"/>
    <col min="11681" max="11681" width="19.28515625" style="2" customWidth="1"/>
    <col min="11682" max="11910" width="11.42578125" style="2"/>
    <col min="11911" max="11911" width="11.42578125" style="2" customWidth="1"/>
    <col min="11912" max="11912" width="21.85546875" style="2" customWidth="1"/>
    <col min="11913" max="11913" width="36.85546875" style="2" customWidth="1"/>
    <col min="11914" max="11914" width="32.85546875" style="2" customWidth="1"/>
    <col min="11915" max="11915" width="32.28515625" style="2" customWidth="1"/>
    <col min="11916" max="11916" width="3.7109375" style="2" customWidth="1"/>
    <col min="11917" max="11917" width="13.7109375" style="2" customWidth="1"/>
    <col min="11918" max="11918" width="5.5703125" style="2" customWidth="1"/>
    <col min="11919" max="11919" width="14.140625" style="2" customWidth="1"/>
    <col min="11920" max="11920" width="5.5703125" style="2" customWidth="1"/>
    <col min="11921" max="11921" width="13.7109375" style="2" customWidth="1"/>
    <col min="11922" max="11922" width="66.7109375" style="2" customWidth="1"/>
    <col min="11923" max="11923" width="15.42578125" style="2" customWidth="1"/>
    <col min="11924" max="11924" width="12.5703125" style="2" customWidth="1"/>
    <col min="11925" max="11925" width="12.28515625" style="2" customWidth="1"/>
    <col min="11926" max="11926" width="13" style="2" customWidth="1"/>
    <col min="11927" max="11927" width="11" style="2" customWidth="1"/>
    <col min="11928" max="11928" width="13.28515625" style="2" customWidth="1"/>
    <col min="11929" max="11929" width="7.7109375" style="2" customWidth="1"/>
    <col min="11930" max="11930" width="14.140625" style="2" customWidth="1"/>
    <col min="11931" max="11931" width="35.7109375" style="2" customWidth="1"/>
    <col min="11932" max="11932" width="21.85546875" style="2" customWidth="1"/>
    <col min="11933" max="11933" width="22.85546875" style="2" customWidth="1"/>
    <col min="11934" max="11934" width="24.7109375" style="2" customWidth="1"/>
    <col min="11935" max="11935" width="31.5703125" style="2" customWidth="1"/>
    <col min="11936" max="11936" width="27.140625" style="2" customWidth="1"/>
    <col min="11937" max="11937" width="19.28515625" style="2" customWidth="1"/>
    <col min="11938" max="12166" width="11.42578125" style="2"/>
    <col min="12167" max="12167" width="11.42578125" style="2" customWidth="1"/>
    <col min="12168" max="12168" width="21.85546875" style="2" customWidth="1"/>
    <col min="12169" max="12169" width="36.85546875" style="2" customWidth="1"/>
    <col min="12170" max="12170" width="32.85546875" style="2" customWidth="1"/>
    <col min="12171" max="12171" width="32.28515625" style="2" customWidth="1"/>
    <col min="12172" max="12172" width="3.7109375" style="2" customWidth="1"/>
    <col min="12173" max="12173" width="13.7109375" style="2" customWidth="1"/>
    <col min="12174" max="12174" width="5.5703125" style="2" customWidth="1"/>
    <col min="12175" max="12175" width="14.140625" style="2" customWidth="1"/>
    <col min="12176" max="12176" width="5.5703125" style="2" customWidth="1"/>
    <col min="12177" max="12177" width="13.7109375" style="2" customWidth="1"/>
    <col min="12178" max="12178" width="66.7109375" style="2" customWidth="1"/>
    <col min="12179" max="12179" width="15.42578125" style="2" customWidth="1"/>
    <col min="12180" max="12180" width="12.5703125" style="2" customWidth="1"/>
    <col min="12181" max="12181" width="12.28515625" style="2" customWidth="1"/>
    <col min="12182" max="12182" width="13" style="2" customWidth="1"/>
    <col min="12183" max="12183" width="11" style="2" customWidth="1"/>
    <col min="12184" max="12184" width="13.28515625" style="2" customWidth="1"/>
    <col min="12185" max="12185" width="7.7109375" style="2" customWidth="1"/>
    <col min="12186" max="12186" width="14.140625" style="2" customWidth="1"/>
    <col min="12187" max="12187" width="35.7109375" style="2" customWidth="1"/>
    <col min="12188" max="12188" width="21.85546875" style="2" customWidth="1"/>
    <col min="12189" max="12189" width="22.85546875" style="2" customWidth="1"/>
    <col min="12190" max="12190" width="24.7109375" style="2" customWidth="1"/>
    <col min="12191" max="12191" width="31.5703125" style="2" customWidth="1"/>
    <col min="12192" max="12192" width="27.140625" style="2" customWidth="1"/>
    <col min="12193" max="12193" width="19.28515625" style="2" customWidth="1"/>
    <col min="12194" max="12422" width="11.42578125" style="2"/>
    <col min="12423" max="12423" width="11.42578125" style="2" customWidth="1"/>
    <col min="12424" max="12424" width="21.85546875" style="2" customWidth="1"/>
    <col min="12425" max="12425" width="36.85546875" style="2" customWidth="1"/>
    <col min="12426" max="12426" width="32.85546875" style="2" customWidth="1"/>
    <col min="12427" max="12427" width="32.28515625" style="2" customWidth="1"/>
    <col min="12428" max="12428" width="3.7109375" style="2" customWidth="1"/>
    <col min="12429" max="12429" width="13.7109375" style="2" customWidth="1"/>
    <col min="12430" max="12430" width="5.5703125" style="2" customWidth="1"/>
    <col min="12431" max="12431" width="14.140625" style="2" customWidth="1"/>
    <col min="12432" max="12432" width="5.5703125" style="2" customWidth="1"/>
    <col min="12433" max="12433" width="13.7109375" style="2" customWidth="1"/>
    <col min="12434" max="12434" width="66.7109375" style="2" customWidth="1"/>
    <col min="12435" max="12435" width="15.42578125" style="2" customWidth="1"/>
    <col min="12436" max="12436" width="12.5703125" style="2" customWidth="1"/>
    <col min="12437" max="12437" width="12.28515625" style="2" customWidth="1"/>
    <col min="12438" max="12438" width="13" style="2" customWidth="1"/>
    <col min="12439" max="12439" width="11" style="2" customWidth="1"/>
    <col min="12440" max="12440" width="13.28515625" style="2" customWidth="1"/>
    <col min="12441" max="12441" width="7.7109375" style="2" customWidth="1"/>
    <col min="12442" max="12442" width="14.140625" style="2" customWidth="1"/>
    <col min="12443" max="12443" width="35.7109375" style="2" customWidth="1"/>
    <col min="12444" max="12444" width="21.85546875" style="2" customWidth="1"/>
    <col min="12445" max="12445" width="22.85546875" style="2" customWidth="1"/>
    <col min="12446" max="12446" width="24.7109375" style="2" customWidth="1"/>
    <col min="12447" max="12447" width="31.5703125" style="2" customWidth="1"/>
    <col min="12448" max="12448" width="27.140625" style="2" customWidth="1"/>
    <col min="12449" max="12449" width="19.28515625" style="2" customWidth="1"/>
    <col min="12450" max="12678" width="11.42578125" style="2"/>
    <col min="12679" max="12679" width="11.42578125" style="2" customWidth="1"/>
    <col min="12680" max="12680" width="21.85546875" style="2" customWidth="1"/>
    <col min="12681" max="12681" width="36.85546875" style="2" customWidth="1"/>
    <col min="12682" max="12682" width="32.85546875" style="2" customWidth="1"/>
    <col min="12683" max="12683" width="32.28515625" style="2" customWidth="1"/>
    <col min="12684" max="12684" width="3.7109375" style="2" customWidth="1"/>
    <col min="12685" max="12685" width="13.7109375" style="2" customWidth="1"/>
    <col min="12686" max="12686" width="5.5703125" style="2" customWidth="1"/>
    <col min="12687" max="12687" width="14.140625" style="2" customWidth="1"/>
    <col min="12688" max="12688" width="5.5703125" style="2" customWidth="1"/>
    <col min="12689" max="12689" width="13.7109375" style="2" customWidth="1"/>
    <col min="12690" max="12690" width="66.7109375" style="2" customWidth="1"/>
    <col min="12691" max="12691" width="15.42578125" style="2" customWidth="1"/>
    <col min="12692" max="12692" width="12.5703125" style="2" customWidth="1"/>
    <col min="12693" max="12693" width="12.28515625" style="2" customWidth="1"/>
    <col min="12694" max="12694" width="13" style="2" customWidth="1"/>
    <col min="12695" max="12695" width="11" style="2" customWidth="1"/>
    <col min="12696" max="12696" width="13.28515625" style="2" customWidth="1"/>
    <col min="12697" max="12697" width="7.7109375" style="2" customWidth="1"/>
    <col min="12698" max="12698" width="14.140625" style="2" customWidth="1"/>
    <col min="12699" max="12699" width="35.7109375" style="2" customWidth="1"/>
    <col min="12700" max="12700" width="21.85546875" style="2" customWidth="1"/>
    <col min="12701" max="12701" width="22.85546875" style="2" customWidth="1"/>
    <col min="12702" max="12702" width="24.7109375" style="2" customWidth="1"/>
    <col min="12703" max="12703" width="31.5703125" style="2" customWidth="1"/>
    <col min="12704" max="12704" width="27.140625" style="2" customWidth="1"/>
    <col min="12705" max="12705" width="19.28515625" style="2" customWidth="1"/>
    <col min="12706" max="12934" width="11.42578125" style="2"/>
    <col min="12935" max="12935" width="11.42578125" style="2" customWidth="1"/>
    <col min="12936" max="12936" width="21.85546875" style="2" customWidth="1"/>
    <col min="12937" max="12937" width="36.85546875" style="2" customWidth="1"/>
    <col min="12938" max="12938" width="32.85546875" style="2" customWidth="1"/>
    <col min="12939" max="12939" width="32.28515625" style="2" customWidth="1"/>
    <col min="12940" max="12940" width="3.7109375" style="2" customWidth="1"/>
    <col min="12941" max="12941" width="13.7109375" style="2" customWidth="1"/>
    <col min="12942" max="12942" width="5.5703125" style="2" customWidth="1"/>
    <col min="12943" max="12943" width="14.140625" style="2" customWidth="1"/>
    <col min="12944" max="12944" width="5.5703125" style="2" customWidth="1"/>
    <col min="12945" max="12945" width="13.7109375" style="2" customWidth="1"/>
    <col min="12946" max="12946" width="66.7109375" style="2" customWidth="1"/>
    <col min="12947" max="12947" width="15.42578125" style="2" customWidth="1"/>
    <col min="12948" max="12948" width="12.5703125" style="2" customWidth="1"/>
    <col min="12949" max="12949" width="12.28515625" style="2" customWidth="1"/>
    <col min="12950" max="12950" width="13" style="2" customWidth="1"/>
    <col min="12951" max="12951" width="11" style="2" customWidth="1"/>
    <col min="12952" max="12952" width="13.28515625" style="2" customWidth="1"/>
    <col min="12953" max="12953" width="7.7109375" style="2" customWidth="1"/>
    <col min="12954" max="12954" width="14.140625" style="2" customWidth="1"/>
    <col min="12955" max="12955" width="35.7109375" style="2" customWidth="1"/>
    <col min="12956" max="12956" width="21.85546875" style="2" customWidth="1"/>
    <col min="12957" max="12957" width="22.85546875" style="2" customWidth="1"/>
    <col min="12958" max="12958" width="24.7109375" style="2" customWidth="1"/>
    <col min="12959" max="12959" width="31.5703125" style="2" customWidth="1"/>
    <col min="12960" max="12960" width="27.140625" style="2" customWidth="1"/>
    <col min="12961" max="12961" width="19.28515625" style="2" customWidth="1"/>
    <col min="12962" max="13190" width="11.42578125" style="2"/>
    <col min="13191" max="13191" width="11.42578125" style="2" customWidth="1"/>
    <col min="13192" max="13192" width="21.85546875" style="2" customWidth="1"/>
    <col min="13193" max="13193" width="36.85546875" style="2" customWidth="1"/>
    <col min="13194" max="13194" width="32.85546875" style="2" customWidth="1"/>
    <col min="13195" max="13195" width="32.28515625" style="2" customWidth="1"/>
    <col min="13196" max="13196" width="3.7109375" style="2" customWidth="1"/>
    <col min="13197" max="13197" width="13.7109375" style="2" customWidth="1"/>
    <col min="13198" max="13198" width="5.5703125" style="2" customWidth="1"/>
    <col min="13199" max="13199" width="14.140625" style="2" customWidth="1"/>
    <col min="13200" max="13200" width="5.5703125" style="2" customWidth="1"/>
    <col min="13201" max="13201" width="13.7109375" style="2" customWidth="1"/>
    <col min="13202" max="13202" width="66.7109375" style="2" customWidth="1"/>
    <col min="13203" max="13203" width="15.42578125" style="2" customWidth="1"/>
    <col min="13204" max="13204" width="12.5703125" style="2" customWidth="1"/>
    <col min="13205" max="13205" width="12.28515625" style="2" customWidth="1"/>
    <col min="13206" max="13206" width="13" style="2" customWidth="1"/>
    <col min="13207" max="13207" width="11" style="2" customWidth="1"/>
    <col min="13208" max="13208" width="13.28515625" style="2" customWidth="1"/>
    <col min="13209" max="13209" width="7.7109375" style="2" customWidth="1"/>
    <col min="13210" max="13210" width="14.140625" style="2" customWidth="1"/>
    <col min="13211" max="13211" width="35.7109375" style="2" customWidth="1"/>
    <col min="13212" max="13212" width="21.85546875" style="2" customWidth="1"/>
    <col min="13213" max="13213" width="22.85546875" style="2" customWidth="1"/>
    <col min="13214" max="13214" width="24.7109375" style="2" customWidth="1"/>
    <col min="13215" max="13215" width="31.5703125" style="2" customWidth="1"/>
    <col min="13216" max="13216" width="27.140625" style="2" customWidth="1"/>
    <col min="13217" max="13217" width="19.28515625" style="2" customWidth="1"/>
    <col min="13218" max="13446" width="11.42578125" style="2"/>
    <col min="13447" max="13447" width="11.42578125" style="2" customWidth="1"/>
    <col min="13448" max="13448" width="21.85546875" style="2" customWidth="1"/>
    <col min="13449" max="13449" width="36.85546875" style="2" customWidth="1"/>
    <col min="13450" max="13450" width="32.85546875" style="2" customWidth="1"/>
    <col min="13451" max="13451" width="32.28515625" style="2" customWidth="1"/>
    <col min="13452" max="13452" width="3.7109375" style="2" customWidth="1"/>
    <col min="13453" max="13453" width="13.7109375" style="2" customWidth="1"/>
    <col min="13454" max="13454" width="5.5703125" style="2" customWidth="1"/>
    <col min="13455" max="13455" width="14.140625" style="2" customWidth="1"/>
    <col min="13456" max="13456" width="5.5703125" style="2" customWidth="1"/>
    <col min="13457" max="13457" width="13.7109375" style="2" customWidth="1"/>
    <col min="13458" max="13458" width="66.7109375" style="2" customWidth="1"/>
    <col min="13459" max="13459" width="15.42578125" style="2" customWidth="1"/>
    <col min="13460" max="13460" width="12.5703125" style="2" customWidth="1"/>
    <col min="13461" max="13461" width="12.28515625" style="2" customWidth="1"/>
    <col min="13462" max="13462" width="13" style="2" customWidth="1"/>
    <col min="13463" max="13463" width="11" style="2" customWidth="1"/>
    <col min="13464" max="13464" width="13.28515625" style="2" customWidth="1"/>
    <col min="13465" max="13465" width="7.7109375" style="2" customWidth="1"/>
    <col min="13466" max="13466" width="14.140625" style="2" customWidth="1"/>
    <col min="13467" max="13467" width="35.7109375" style="2" customWidth="1"/>
    <col min="13468" max="13468" width="21.85546875" style="2" customWidth="1"/>
    <col min="13469" max="13469" width="22.85546875" style="2" customWidth="1"/>
    <col min="13470" max="13470" width="24.7109375" style="2" customWidth="1"/>
    <col min="13471" max="13471" width="31.5703125" style="2" customWidth="1"/>
    <col min="13472" max="13472" width="27.140625" style="2" customWidth="1"/>
    <col min="13473" max="13473" width="19.28515625" style="2" customWidth="1"/>
    <col min="13474" max="13702" width="11.42578125" style="2"/>
    <col min="13703" max="13703" width="11.42578125" style="2" customWidth="1"/>
    <col min="13704" max="13704" width="21.85546875" style="2" customWidth="1"/>
    <col min="13705" max="13705" width="36.85546875" style="2" customWidth="1"/>
    <col min="13706" max="13706" width="32.85546875" style="2" customWidth="1"/>
    <col min="13707" max="13707" width="32.28515625" style="2" customWidth="1"/>
    <col min="13708" max="13708" width="3.7109375" style="2" customWidth="1"/>
    <col min="13709" max="13709" width="13.7109375" style="2" customWidth="1"/>
    <col min="13710" max="13710" width="5.5703125" style="2" customWidth="1"/>
    <col min="13711" max="13711" width="14.140625" style="2" customWidth="1"/>
    <col min="13712" max="13712" width="5.5703125" style="2" customWidth="1"/>
    <col min="13713" max="13713" width="13.7109375" style="2" customWidth="1"/>
    <col min="13714" max="13714" width="66.7109375" style="2" customWidth="1"/>
    <col min="13715" max="13715" width="15.42578125" style="2" customWidth="1"/>
    <col min="13716" max="13716" width="12.5703125" style="2" customWidth="1"/>
    <col min="13717" max="13717" width="12.28515625" style="2" customWidth="1"/>
    <col min="13718" max="13718" width="13" style="2" customWidth="1"/>
    <col min="13719" max="13719" width="11" style="2" customWidth="1"/>
    <col min="13720" max="13720" width="13.28515625" style="2" customWidth="1"/>
    <col min="13721" max="13721" width="7.7109375" style="2" customWidth="1"/>
    <col min="13722" max="13722" width="14.140625" style="2" customWidth="1"/>
    <col min="13723" max="13723" width="35.7109375" style="2" customWidth="1"/>
    <col min="13724" max="13724" width="21.85546875" style="2" customWidth="1"/>
    <col min="13725" max="13725" width="22.85546875" style="2" customWidth="1"/>
    <col min="13726" max="13726" width="24.7109375" style="2" customWidth="1"/>
    <col min="13727" max="13727" width="31.5703125" style="2" customWidth="1"/>
    <col min="13728" max="13728" width="27.140625" style="2" customWidth="1"/>
    <col min="13729" max="13729" width="19.28515625" style="2" customWidth="1"/>
    <col min="13730" max="13958" width="11.42578125" style="2"/>
    <col min="13959" max="13959" width="11.42578125" style="2" customWidth="1"/>
    <col min="13960" max="13960" width="21.85546875" style="2" customWidth="1"/>
    <col min="13961" max="13961" width="36.85546875" style="2" customWidth="1"/>
    <col min="13962" max="13962" width="32.85546875" style="2" customWidth="1"/>
    <col min="13963" max="13963" width="32.28515625" style="2" customWidth="1"/>
    <col min="13964" max="13964" width="3.7109375" style="2" customWidth="1"/>
    <col min="13965" max="13965" width="13.7109375" style="2" customWidth="1"/>
    <col min="13966" max="13966" width="5.5703125" style="2" customWidth="1"/>
    <col min="13967" max="13967" width="14.140625" style="2" customWidth="1"/>
    <col min="13968" max="13968" width="5.5703125" style="2" customWidth="1"/>
    <col min="13969" max="13969" width="13.7109375" style="2" customWidth="1"/>
    <col min="13970" max="13970" width="66.7109375" style="2" customWidth="1"/>
    <col min="13971" max="13971" width="15.42578125" style="2" customWidth="1"/>
    <col min="13972" max="13972" width="12.5703125" style="2" customWidth="1"/>
    <col min="13973" max="13973" width="12.28515625" style="2" customWidth="1"/>
    <col min="13974" max="13974" width="13" style="2" customWidth="1"/>
    <col min="13975" max="13975" width="11" style="2" customWidth="1"/>
    <col min="13976" max="13976" width="13.28515625" style="2" customWidth="1"/>
    <col min="13977" max="13977" width="7.7109375" style="2" customWidth="1"/>
    <col min="13978" max="13978" width="14.140625" style="2" customWidth="1"/>
    <col min="13979" max="13979" width="35.7109375" style="2" customWidth="1"/>
    <col min="13980" max="13980" width="21.85546875" style="2" customWidth="1"/>
    <col min="13981" max="13981" width="22.85546875" style="2" customWidth="1"/>
    <col min="13982" max="13982" width="24.7109375" style="2" customWidth="1"/>
    <col min="13983" max="13983" width="31.5703125" style="2" customWidth="1"/>
    <col min="13984" max="13984" width="27.140625" style="2" customWidth="1"/>
    <col min="13985" max="13985" width="19.28515625" style="2" customWidth="1"/>
    <col min="13986" max="14214" width="11.42578125" style="2"/>
    <col min="14215" max="14215" width="11.42578125" style="2" customWidth="1"/>
    <col min="14216" max="14216" width="21.85546875" style="2" customWidth="1"/>
    <col min="14217" max="14217" width="36.85546875" style="2" customWidth="1"/>
    <col min="14218" max="14218" width="32.85546875" style="2" customWidth="1"/>
    <col min="14219" max="14219" width="32.28515625" style="2" customWidth="1"/>
    <col min="14220" max="14220" width="3.7109375" style="2" customWidth="1"/>
    <col min="14221" max="14221" width="13.7109375" style="2" customWidth="1"/>
    <col min="14222" max="14222" width="5.5703125" style="2" customWidth="1"/>
    <col min="14223" max="14223" width="14.140625" style="2" customWidth="1"/>
    <col min="14224" max="14224" width="5.5703125" style="2" customWidth="1"/>
    <col min="14225" max="14225" width="13.7109375" style="2" customWidth="1"/>
    <col min="14226" max="14226" width="66.7109375" style="2" customWidth="1"/>
    <col min="14227" max="14227" width="15.42578125" style="2" customWidth="1"/>
    <col min="14228" max="14228" width="12.5703125" style="2" customWidth="1"/>
    <col min="14229" max="14229" width="12.28515625" style="2" customWidth="1"/>
    <col min="14230" max="14230" width="13" style="2" customWidth="1"/>
    <col min="14231" max="14231" width="11" style="2" customWidth="1"/>
    <col min="14232" max="14232" width="13.28515625" style="2" customWidth="1"/>
    <col min="14233" max="14233" width="7.7109375" style="2" customWidth="1"/>
    <col min="14234" max="14234" width="14.140625" style="2" customWidth="1"/>
    <col min="14235" max="14235" width="35.7109375" style="2" customWidth="1"/>
    <col min="14236" max="14236" width="21.85546875" style="2" customWidth="1"/>
    <col min="14237" max="14237" width="22.85546875" style="2" customWidth="1"/>
    <col min="14238" max="14238" width="24.7109375" style="2" customWidth="1"/>
    <col min="14239" max="14239" width="31.5703125" style="2" customWidth="1"/>
    <col min="14240" max="14240" width="27.140625" style="2" customWidth="1"/>
    <col min="14241" max="14241" width="19.28515625" style="2" customWidth="1"/>
    <col min="14242" max="14470" width="11.42578125" style="2"/>
    <col min="14471" max="14471" width="11.42578125" style="2" customWidth="1"/>
    <col min="14472" max="14472" width="21.85546875" style="2" customWidth="1"/>
    <col min="14473" max="14473" width="36.85546875" style="2" customWidth="1"/>
    <col min="14474" max="14474" width="32.85546875" style="2" customWidth="1"/>
    <col min="14475" max="14475" width="32.28515625" style="2" customWidth="1"/>
    <col min="14476" max="14476" width="3.7109375" style="2" customWidth="1"/>
    <col min="14477" max="14477" width="13.7109375" style="2" customWidth="1"/>
    <col min="14478" max="14478" width="5.5703125" style="2" customWidth="1"/>
    <col min="14479" max="14479" width="14.140625" style="2" customWidth="1"/>
    <col min="14480" max="14480" width="5.5703125" style="2" customWidth="1"/>
    <col min="14481" max="14481" width="13.7109375" style="2" customWidth="1"/>
    <col min="14482" max="14482" width="66.7109375" style="2" customWidth="1"/>
    <col min="14483" max="14483" width="15.42578125" style="2" customWidth="1"/>
    <col min="14484" max="14484" width="12.5703125" style="2" customWidth="1"/>
    <col min="14485" max="14485" width="12.28515625" style="2" customWidth="1"/>
    <col min="14486" max="14486" width="13" style="2" customWidth="1"/>
    <col min="14487" max="14487" width="11" style="2" customWidth="1"/>
    <col min="14488" max="14488" width="13.28515625" style="2" customWidth="1"/>
    <col min="14489" max="14489" width="7.7109375" style="2" customWidth="1"/>
    <col min="14490" max="14490" width="14.140625" style="2" customWidth="1"/>
    <col min="14491" max="14491" width="35.7109375" style="2" customWidth="1"/>
    <col min="14492" max="14492" width="21.85546875" style="2" customWidth="1"/>
    <col min="14493" max="14493" width="22.85546875" style="2" customWidth="1"/>
    <col min="14494" max="14494" width="24.7109375" style="2" customWidth="1"/>
    <col min="14495" max="14495" width="31.5703125" style="2" customWidth="1"/>
    <col min="14496" max="14496" width="27.140625" style="2" customWidth="1"/>
    <col min="14497" max="14497" width="19.28515625" style="2" customWidth="1"/>
    <col min="14498" max="14726" width="11.42578125" style="2"/>
    <col min="14727" max="14727" width="11.42578125" style="2" customWidth="1"/>
    <col min="14728" max="14728" width="21.85546875" style="2" customWidth="1"/>
    <col min="14729" max="14729" width="36.85546875" style="2" customWidth="1"/>
    <col min="14730" max="14730" width="32.85546875" style="2" customWidth="1"/>
    <col min="14731" max="14731" width="32.28515625" style="2" customWidth="1"/>
    <col min="14732" max="14732" width="3.7109375" style="2" customWidth="1"/>
    <col min="14733" max="14733" width="13.7109375" style="2" customWidth="1"/>
    <col min="14734" max="14734" width="5.5703125" style="2" customWidth="1"/>
    <col min="14735" max="14735" width="14.140625" style="2" customWidth="1"/>
    <col min="14736" max="14736" width="5.5703125" style="2" customWidth="1"/>
    <col min="14737" max="14737" width="13.7109375" style="2" customWidth="1"/>
    <col min="14738" max="14738" width="66.7109375" style="2" customWidth="1"/>
    <col min="14739" max="14739" width="15.42578125" style="2" customWidth="1"/>
    <col min="14740" max="14740" width="12.5703125" style="2" customWidth="1"/>
    <col min="14741" max="14741" width="12.28515625" style="2" customWidth="1"/>
    <col min="14742" max="14742" width="13" style="2" customWidth="1"/>
    <col min="14743" max="14743" width="11" style="2" customWidth="1"/>
    <col min="14744" max="14744" width="13.28515625" style="2" customWidth="1"/>
    <col min="14745" max="14745" width="7.7109375" style="2" customWidth="1"/>
    <col min="14746" max="14746" width="14.140625" style="2" customWidth="1"/>
    <col min="14747" max="14747" width="35.7109375" style="2" customWidth="1"/>
    <col min="14748" max="14748" width="21.85546875" style="2" customWidth="1"/>
    <col min="14749" max="14749" width="22.85546875" style="2" customWidth="1"/>
    <col min="14750" max="14750" width="24.7109375" style="2" customWidth="1"/>
    <col min="14751" max="14751" width="31.5703125" style="2" customWidth="1"/>
    <col min="14752" max="14752" width="27.140625" style="2" customWidth="1"/>
    <col min="14753" max="14753" width="19.28515625" style="2" customWidth="1"/>
    <col min="14754" max="14982" width="11.42578125" style="2"/>
    <col min="14983" max="14983" width="11.42578125" style="2" customWidth="1"/>
    <col min="14984" max="14984" width="21.85546875" style="2" customWidth="1"/>
    <col min="14985" max="14985" width="36.85546875" style="2" customWidth="1"/>
    <col min="14986" max="14986" width="32.85546875" style="2" customWidth="1"/>
    <col min="14987" max="14987" width="32.28515625" style="2" customWidth="1"/>
    <col min="14988" max="14988" width="3.7109375" style="2" customWidth="1"/>
    <col min="14989" max="14989" width="13.7109375" style="2" customWidth="1"/>
    <col min="14990" max="14990" width="5.5703125" style="2" customWidth="1"/>
    <col min="14991" max="14991" width="14.140625" style="2" customWidth="1"/>
    <col min="14992" max="14992" width="5.5703125" style="2" customWidth="1"/>
    <col min="14993" max="14993" width="13.7109375" style="2" customWidth="1"/>
    <col min="14994" max="14994" width="66.7109375" style="2" customWidth="1"/>
    <col min="14995" max="14995" width="15.42578125" style="2" customWidth="1"/>
    <col min="14996" max="14996" width="12.5703125" style="2" customWidth="1"/>
    <col min="14997" max="14997" width="12.28515625" style="2" customWidth="1"/>
    <col min="14998" max="14998" width="13" style="2" customWidth="1"/>
    <col min="14999" max="14999" width="11" style="2" customWidth="1"/>
    <col min="15000" max="15000" width="13.28515625" style="2" customWidth="1"/>
    <col min="15001" max="15001" width="7.7109375" style="2" customWidth="1"/>
    <col min="15002" max="15002" width="14.140625" style="2" customWidth="1"/>
    <col min="15003" max="15003" width="35.7109375" style="2" customWidth="1"/>
    <col min="15004" max="15004" width="21.85546875" style="2" customWidth="1"/>
    <col min="15005" max="15005" width="22.85546875" style="2" customWidth="1"/>
    <col min="15006" max="15006" width="24.7109375" style="2" customWidth="1"/>
    <col min="15007" max="15007" width="31.5703125" style="2" customWidth="1"/>
    <col min="15008" max="15008" width="27.140625" style="2" customWidth="1"/>
    <col min="15009" max="15009" width="19.28515625" style="2" customWidth="1"/>
    <col min="15010" max="15238" width="11.42578125" style="2"/>
    <col min="15239" max="15239" width="11.42578125" style="2" customWidth="1"/>
    <col min="15240" max="15240" width="21.85546875" style="2" customWidth="1"/>
    <col min="15241" max="15241" width="36.85546875" style="2" customWidth="1"/>
    <col min="15242" max="15242" width="32.85546875" style="2" customWidth="1"/>
    <col min="15243" max="15243" width="32.28515625" style="2" customWidth="1"/>
    <col min="15244" max="15244" width="3.7109375" style="2" customWidth="1"/>
    <col min="15245" max="15245" width="13.7109375" style="2" customWidth="1"/>
    <col min="15246" max="15246" width="5.5703125" style="2" customWidth="1"/>
    <col min="15247" max="15247" width="14.140625" style="2" customWidth="1"/>
    <col min="15248" max="15248" width="5.5703125" style="2" customWidth="1"/>
    <col min="15249" max="15249" width="13.7109375" style="2" customWidth="1"/>
    <col min="15250" max="15250" width="66.7109375" style="2" customWidth="1"/>
    <col min="15251" max="15251" width="15.42578125" style="2" customWidth="1"/>
    <col min="15252" max="15252" width="12.5703125" style="2" customWidth="1"/>
    <col min="15253" max="15253" width="12.28515625" style="2" customWidth="1"/>
    <col min="15254" max="15254" width="13" style="2" customWidth="1"/>
    <col min="15255" max="15255" width="11" style="2" customWidth="1"/>
    <col min="15256" max="15256" width="13.28515625" style="2" customWidth="1"/>
    <col min="15257" max="15257" width="7.7109375" style="2" customWidth="1"/>
    <col min="15258" max="15258" width="14.140625" style="2" customWidth="1"/>
    <col min="15259" max="15259" width="35.7109375" style="2" customWidth="1"/>
    <col min="15260" max="15260" width="21.85546875" style="2" customWidth="1"/>
    <col min="15261" max="15261" width="22.85546875" style="2" customWidth="1"/>
    <col min="15262" max="15262" width="24.7109375" style="2" customWidth="1"/>
    <col min="15263" max="15263" width="31.5703125" style="2" customWidth="1"/>
    <col min="15264" max="15264" width="27.140625" style="2" customWidth="1"/>
    <col min="15265" max="15265" width="19.28515625" style="2" customWidth="1"/>
    <col min="15266" max="15494" width="11.42578125" style="2"/>
    <col min="15495" max="15495" width="11.42578125" style="2" customWidth="1"/>
    <col min="15496" max="15496" width="21.85546875" style="2" customWidth="1"/>
    <col min="15497" max="15497" width="36.85546875" style="2" customWidth="1"/>
    <col min="15498" max="15498" width="32.85546875" style="2" customWidth="1"/>
    <col min="15499" max="15499" width="32.28515625" style="2" customWidth="1"/>
    <col min="15500" max="15500" width="3.7109375" style="2" customWidth="1"/>
    <col min="15501" max="15501" width="13.7109375" style="2" customWidth="1"/>
    <col min="15502" max="15502" width="5.5703125" style="2" customWidth="1"/>
    <col min="15503" max="15503" width="14.140625" style="2" customWidth="1"/>
    <col min="15504" max="15504" width="5.5703125" style="2" customWidth="1"/>
    <col min="15505" max="15505" width="13.7109375" style="2" customWidth="1"/>
    <col min="15506" max="15506" width="66.7109375" style="2" customWidth="1"/>
    <col min="15507" max="15507" width="15.42578125" style="2" customWidth="1"/>
    <col min="15508" max="15508" width="12.5703125" style="2" customWidth="1"/>
    <col min="15509" max="15509" width="12.28515625" style="2" customWidth="1"/>
    <col min="15510" max="15510" width="13" style="2" customWidth="1"/>
    <col min="15511" max="15511" width="11" style="2" customWidth="1"/>
    <col min="15512" max="15512" width="13.28515625" style="2" customWidth="1"/>
    <col min="15513" max="15513" width="7.7109375" style="2" customWidth="1"/>
    <col min="15514" max="15514" width="14.140625" style="2" customWidth="1"/>
    <col min="15515" max="15515" width="35.7109375" style="2" customWidth="1"/>
    <col min="15516" max="15516" width="21.85546875" style="2" customWidth="1"/>
    <col min="15517" max="15517" width="22.85546875" style="2" customWidth="1"/>
    <col min="15518" max="15518" width="24.7109375" style="2" customWidth="1"/>
    <col min="15519" max="15519" width="31.5703125" style="2" customWidth="1"/>
    <col min="15520" max="15520" width="27.140625" style="2" customWidth="1"/>
    <col min="15521" max="15521" width="19.28515625" style="2" customWidth="1"/>
    <col min="15522" max="15750" width="11.42578125" style="2"/>
    <col min="15751" max="15751" width="11.42578125" style="2" customWidth="1"/>
    <col min="15752" max="15752" width="21.85546875" style="2" customWidth="1"/>
    <col min="15753" max="15753" width="36.85546875" style="2" customWidth="1"/>
    <col min="15754" max="15754" width="32.85546875" style="2" customWidth="1"/>
    <col min="15755" max="15755" width="32.28515625" style="2" customWidth="1"/>
    <col min="15756" max="15756" width="3.7109375" style="2" customWidth="1"/>
    <col min="15757" max="15757" width="13.7109375" style="2" customWidth="1"/>
    <col min="15758" max="15758" width="5.5703125" style="2" customWidth="1"/>
    <col min="15759" max="15759" width="14.140625" style="2" customWidth="1"/>
    <col min="15760" max="15760" width="5.5703125" style="2" customWidth="1"/>
    <col min="15761" max="15761" width="13.7109375" style="2" customWidth="1"/>
    <col min="15762" max="15762" width="66.7109375" style="2" customWidth="1"/>
    <col min="15763" max="15763" width="15.42578125" style="2" customWidth="1"/>
    <col min="15764" max="15764" width="12.5703125" style="2" customWidth="1"/>
    <col min="15765" max="15765" width="12.28515625" style="2" customWidth="1"/>
    <col min="15766" max="15766" width="13" style="2" customWidth="1"/>
    <col min="15767" max="15767" width="11" style="2" customWidth="1"/>
    <col min="15768" max="15768" width="13.28515625" style="2" customWidth="1"/>
    <col min="15769" max="15769" width="7.7109375" style="2" customWidth="1"/>
    <col min="15770" max="15770" width="14.140625" style="2" customWidth="1"/>
    <col min="15771" max="15771" width="35.7109375" style="2" customWidth="1"/>
    <col min="15772" max="15772" width="21.85546875" style="2" customWidth="1"/>
    <col min="15773" max="15773" width="22.85546875" style="2" customWidth="1"/>
    <col min="15774" max="15774" width="24.7109375" style="2" customWidth="1"/>
    <col min="15775" max="15775" width="31.5703125" style="2" customWidth="1"/>
    <col min="15776" max="15776" width="27.140625" style="2" customWidth="1"/>
    <col min="15777" max="15777" width="19.28515625" style="2" customWidth="1"/>
    <col min="15778" max="16006" width="11.42578125" style="2"/>
    <col min="16007" max="16007" width="11.42578125" style="2" customWidth="1"/>
    <col min="16008" max="16008" width="21.85546875" style="2" customWidth="1"/>
    <col min="16009" max="16009" width="36.85546875" style="2" customWidth="1"/>
    <col min="16010" max="16010" width="32.85546875" style="2" customWidth="1"/>
    <col min="16011" max="16011" width="32.28515625" style="2" customWidth="1"/>
    <col min="16012" max="16012" width="3.7109375" style="2" customWidth="1"/>
    <col min="16013" max="16013" width="13.7109375" style="2" customWidth="1"/>
    <col min="16014" max="16014" width="5.5703125" style="2" customWidth="1"/>
    <col min="16015" max="16015" width="14.140625" style="2" customWidth="1"/>
    <col min="16016" max="16016" width="5.5703125" style="2" customWidth="1"/>
    <col min="16017" max="16017" width="13.7109375" style="2" customWidth="1"/>
    <col min="16018" max="16018" width="66.7109375" style="2" customWidth="1"/>
    <col min="16019" max="16019" width="15.42578125" style="2" customWidth="1"/>
    <col min="16020" max="16020" width="12.5703125" style="2" customWidth="1"/>
    <col min="16021" max="16021" width="12.28515625" style="2" customWidth="1"/>
    <col min="16022" max="16022" width="13" style="2" customWidth="1"/>
    <col min="16023" max="16023" width="11" style="2" customWidth="1"/>
    <col min="16024" max="16024" width="13.28515625" style="2" customWidth="1"/>
    <col min="16025" max="16025" width="7.7109375" style="2" customWidth="1"/>
    <col min="16026" max="16026" width="14.140625" style="2" customWidth="1"/>
    <col min="16027" max="16027" width="35.7109375" style="2" customWidth="1"/>
    <col min="16028" max="16028" width="21.85546875" style="2" customWidth="1"/>
    <col min="16029" max="16029" width="22.85546875" style="2" customWidth="1"/>
    <col min="16030" max="16030" width="24.7109375" style="2" customWidth="1"/>
    <col min="16031" max="16031" width="31.5703125" style="2" customWidth="1"/>
    <col min="16032" max="16032" width="27.140625" style="2" customWidth="1"/>
    <col min="16033" max="16033" width="19.28515625" style="2" customWidth="1"/>
    <col min="16034" max="16384" width="11.42578125" style="2"/>
  </cols>
  <sheetData>
    <row r="1" spans="1:28" ht="13.5" thickBot="1" x14ac:dyDescent="0.25"/>
    <row r="2" spans="1:28" s="8" customFormat="1" ht="40.5" customHeight="1" x14ac:dyDescent="0.2">
      <c r="A2" s="7"/>
      <c r="B2" s="189"/>
      <c r="C2" s="190"/>
      <c r="D2" s="193" t="s">
        <v>206</v>
      </c>
      <c r="E2" s="193"/>
      <c r="F2" s="193"/>
      <c r="G2" s="193"/>
      <c r="H2" s="193"/>
      <c r="I2" s="193"/>
      <c r="J2" s="193"/>
      <c r="K2" s="193"/>
      <c r="L2" s="193"/>
      <c r="M2" s="193"/>
      <c r="N2" s="193"/>
      <c r="O2" s="193"/>
      <c r="P2" s="193"/>
      <c r="Q2" s="193"/>
      <c r="R2" s="193"/>
      <c r="S2" s="193"/>
      <c r="T2" s="193"/>
      <c r="U2" s="193"/>
      <c r="V2" s="193"/>
      <c r="W2" s="193"/>
      <c r="X2" s="193"/>
      <c r="Y2" s="193"/>
      <c r="Z2" s="196" t="s">
        <v>78</v>
      </c>
      <c r="AA2" s="196"/>
      <c r="AB2" s="197"/>
    </row>
    <row r="3" spans="1:28" s="8" customFormat="1" ht="17.25" customHeight="1" x14ac:dyDescent="0.2">
      <c r="A3" s="7"/>
      <c r="B3" s="191"/>
      <c r="C3" s="192"/>
      <c r="D3" s="194"/>
      <c r="E3" s="194"/>
      <c r="F3" s="194"/>
      <c r="G3" s="194"/>
      <c r="H3" s="194"/>
      <c r="I3" s="194"/>
      <c r="J3" s="194"/>
      <c r="K3" s="194"/>
      <c r="L3" s="194"/>
      <c r="M3" s="194"/>
      <c r="N3" s="194"/>
      <c r="O3" s="194"/>
      <c r="P3" s="194"/>
      <c r="Q3" s="194"/>
      <c r="R3" s="194"/>
      <c r="S3" s="194"/>
      <c r="T3" s="194"/>
      <c r="U3" s="194"/>
      <c r="V3" s="194"/>
      <c r="W3" s="194"/>
      <c r="X3" s="194"/>
      <c r="Y3" s="194"/>
      <c r="Z3" s="198" t="s">
        <v>0</v>
      </c>
      <c r="AA3" s="198"/>
      <c r="AB3" s="199"/>
    </row>
    <row r="4" spans="1:28" s="8" customFormat="1" ht="17.25" customHeight="1" x14ac:dyDescent="0.2">
      <c r="A4" s="7"/>
      <c r="B4" s="191"/>
      <c r="C4" s="192"/>
      <c r="D4" s="194"/>
      <c r="E4" s="194"/>
      <c r="F4" s="194"/>
      <c r="G4" s="194"/>
      <c r="H4" s="194"/>
      <c r="I4" s="194"/>
      <c r="J4" s="194"/>
      <c r="K4" s="194"/>
      <c r="L4" s="194"/>
      <c r="M4" s="194"/>
      <c r="N4" s="194"/>
      <c r="O4" s="194"/>
      <c r="P4" s="194"/>
      <c r="Q4" s="194"/>
      <c r="R4" s="194"/>
      <c r="S4" s="194"/>
      <c r="T4" s="194"/>
      <c r="U4" s="194"/>
      <c r="V4" s="194"/>
      <c r="W4" s="194"/>
      <c r="X4" s="194"/>
      <c r="Y4" s="194"/>
      <c r="Z4" s="23" t="s">
        <v>1</v>
      </c>
      <c r="AA4" s="194" t="s">
        <v>2</v>
      </c>
      <c r="AB4" s="200"/>
    </row>
    <row r="5" spans="1:28" s="8" customFormat="1" ht="20.25" customHeight="1" thickBot="1" x14ac:dyDescent="0.25">
      <c r="A5" s="9"/>
      <c r="B5" s="201" t="s">
        <v>3</v>
      </c>
      <c r="C5" s="202"/>
      <c r="D5" s="195"/>
      <c r="E5" s="195"/>
      <c r="F5" s="195"/>
      <c r="G5" s="195"/>
      <c r="H5" s="195"/>
      <c r="I5" s="195"/>
      <c r="J5" s="195"/>
      <c r="K5" s="195"/>
      <c r="L5" s="195"/>
      <c r="M5" s="195"/>
      <c r="N5" s="195"/>
      <c r="O5" s="195"/>
      <c r="P5" s="195"/>
      <c r="Q5" s="195"/>
      <c r="R5" s="195"/>
      <c r="S5" s="195"/>
      <c r="T5" s="195"/>
      <c r="U5" s="195"/>
      <c r="V5" s="195"/>
      <c r="W5" s="195"/>
      <c r="X5" s="195"/>
      <c r="Y5" s="195"/>
      <c r="Z5" s="24">
        <v>2</v>
      </c>
      <c r="AA5" s="203" t="s">
        <v>4</v>
      </c>
      <c r="AB5" s="204"/>
    </row>
    <row r="6" spans="1:28" ht="15.75" customHeight="1" thickBot="1" x14ac:dyDescent="0.25"/>
    <row r="7" spans="1:28" ht="20.25" customHeight="1" thickBot="1" x14ac:dyDescent="0.25">
      <c r="B7" s="208" t="s">
        <v>206</v>
      </c>
      <c r="C7" s="209"/>
      <c r="D7" s="209"/>
      <c r="E7" s="209"/>
      <c r="F7" s="209"/>
      <c r="G7" s="209"/>
      <c r="H7" s="209"/>
      <c r="I7" s="209"/>
      <c r="J7" s="209"/>
      <c r="K7" s="209"/>
      <c r="L7" s="209"/>
      <c r="M7" s="209"/>
      <c r="N7" s="209"/>
      <c r="O7" s="209"/>
      <c r="P7" s="209"/>
      <c r="Q7" s="209"/>
      <c r="R7" s="209"/>
      <c r="S7" s="209"/>
      <c r="T7" s="209"/>
      <c r="U7" s="209"/>
      <c r="V7" s="209"/>
      <c r="W7" s="209"/>
      <c r="X7" s="209"/>
      <c r="Y7" s="209"/>
      <c r="Z7" s="209"/>
      <c r="AA7" s="209"/>
      <c r="AB7" s="210"/>
    </row>
    <row r="8" spans="1:28" x14ac:dyDescent="0.2">
      <c r="B8" s="211" t="s">
        <v>5</v>
      </c>
      <c r="C8" s="212"/>
      <c r="D8" s="212"/>
      <c r="E8" s="213"/>
      <c r="F8" s="215" t="s">
        <v>6</v>
      </c>
      <c r="G8" s="216"/>
      <c r="H8" s="216"/>
      <c r="I8" s="216"/>
      <c r="J8" s="216"/>
      <c r="K8" s="216"/>
      <c r="L8" s="216"/>
      <c r="M8" s="216"/>
      <c r="N8" s="216"/>
      <c r="O8" s="216"/>
      <c r="P8" s="216"/>
      <c r="Q8" s="216"/>
      <c r="R8" s="216"/>
      <c r="S8" s="216"/>
      <c r="T8" s="216"/>
      <c r="U8" s="216"/>
      <c r="V8" s="216"/>
      <c r="W8" s="216"/>
      <c r="X8" s="216"/>
      <c r="Y8" s="216"/>
      <c r="Z8" s="216"/>
      <c r="AA8" s="216"/>
      <c r="AB8" s="217"/>
    </row>
    <row r="9" spans="1:28" x14ac:dyDescent="0.2">
      <c r="B9" s="214"/>
      <c r="C9" s="153"/>
      <c r="D9" s="153"/>
      <c r="E9" s="155"/>
      <c r="F9" s="218" t="s">
        <v>7</v>
      </c>
      <c r="G9" s="187"/>
      <c r="H9" s="187"/>
      <c r="I9" s="187"/>
      <c r="J9" s="187"/>
      <c r="K9" s="187"/>
      <c r="L9" s="187"/>
      <c r="M9" s="187"/>
      <c r="N9" s="187"/>
      <c r="O9" s="153" t="s">
        <v>79</v>
      </c>
      <c r="P9" s="153"/>
      <c r="Q9" s="153"/>
      <c r="R9" s="153"/>
      <c r="S9" s="153"/>
      <c r="T9" s="153"/>
      <c r="U9" s="153" t="s">
        <v>8</v>
      </c>
      <c r="V9" s="154"/>
      <c r="W9" s="154"/>
      <c r="X9" s="154"/>
      <c r="Y9" s="154"/>
      <c r="Z9" s="153" t="s">
        <v>9</v>
      </c>
      <c r="AA9" s="153"/>
      <c r="AB9" s="155"/>
    </row>
    <row r="10" spans="1:28" x14ac:dyDescent="0.2">
      <c r="B10" s="205" t="s">
        <v>10</v>
      </c>
      <c r="C10" s="153" t="s">
        <v>11</v>
      </c>
      <c r="D10" s="153" t="s">
        <v>12</v>
      </c>
      <c r="E10" s="155" t="s">
        <v>13</v>
      </c>
      <c r="F10" s="186" t="s">
        <v>6</v>
      </c>
      <c r="G10" s="153"/>
      <c r="H10" s="153"/>
      <c r="I10" s="153"/>
      <c r="J10" s="153"/>
      <c r="K10" s="153"/>
      <c r="L10" s="187" t="s">
        <v>14</v>
      </c>
      <c r="M10" s="187"/>
      <c r="N10" s="187"/>
      <c r="O10" s="153" t="s">
        <v>15</v>
      </c>
      <c r="P10" s="153"/>
      <c r="Q10" s="153"/>
      <c r="R10" s="153"/>
      <c r="S10" s="153"/>
      <c r="T10" s="153"/>
      <c r="U10" s="156" t="s">
        <v>165</v>
      </c>
      <c r="V10" s="156" t="s">
        <v>84</v>
      </c>
      <c r="W10" s="156" t="s">
        <v>16</v>
      </c>
      <c r="X10" s="156" t="s">
        <v>60</v>
      </c>
      <c r="Y10" s="156" t="s">
        <v>17</v>
      </c>
      <c r="Z10" s="156" t="s">
        <v>80</v>
      </c>
      <c r="AA10" s="156" t="s">
        <v>18</v>
      </c>
      <c r="AB10" s="158" t="s">
        <v>81</v>
      </c>
    </row>
    <row r="11" spans="1:28" ht="15" customHeight="1" x14ac:dyDescent="0.2">
      <c r="B11" s="205"/>
      <c r="C11" s="153"/>
      <c r="D11" s="153"/>
      <c r="E11" s="155"/>
      <c r="F11" s="186" t="s">
        <v>19</v>
      </c>
      <c r="G11" s="153"/>
      <c r="H11" s="153"/>
      <c r="I11" s="153"/>
      <c r="J11" s="153"/>
      <c r="K11" s="153"/>
      <c r="L11" s="187" t="s">
        <v>20</v>
      </c>
      <c r="M11" s="187"/>
      <c r="N11" s="187"/>
      <c r="O11" s="153"/>
      <c r="P11" s="153"/>
      <c r="Q11" s="153"/>
      <c r="R11" s="153"/>
      <c r="S11" s="153"/>
      <c r="T11" s="153"/>
      <c r="U11" s="156"/>
      <c r="V11" s="156"/>
      <c r="W11" s="156"/>
      <c r="X11" s="156"/>
      <c r="Y11" s="156"/>
      <c r="Z11" s="156"/>
      <c r="AA11" s="156"/>
      <c r="AB11" s="158"/>
    </row>
    <row r="12" spans="1:28" x14ac:dyDescent="0.2">
      <c r="B12" s="205"/>
      <c r="C12" s="153"/>
      <c r="D12" s="153"/>
      <c r="E12" s="155"/>
      <c r="F12" s="186"/>
      <c r="G12" s="153"/>
      <c r="H12" s="153"/>
      <c r="I12" s="153"/>
      <c r="J12" s="153"/>
      <c r="K12" s="153"/>
      <c r="L12" s="187"/>
      <c r="M12" s="187"/>
      <c r="N12" s="187"/>
      <c r="O12" s="153" t="s">
        <v>21</v>
      </c>
      <c r="P12" s="153"/>
      <c r="Q12" s="153" t="s">
        <v>22</v>
      </c>
      <c r="R12" s="153"/>
      <c r="S12" s="153" t="s">
        <v>83</v>
      </c>
      <c r="T12" s="153"/>
      <c r="U12" s="156"/>
      <c r="V12" s="156"/>
      <c r="W12" s="156"/>
      <c r="X12" s="156"/>
      <c r="Y12" s="156"/>
      <c r="Z12" s="156"/>
      <c r="AA12" s="156"/>
      <c r="AB12" s="158"/>
    </row>
    <row r="13" spans="1:28" ht="51.75" thickBot="1" x14ac:dyDescent="0.25">
      <c r="B13" s="206"/>
      <c r="C13" s="173"/>
      <c r="D13" s="173"/>
      <c r="E13" s="207"/>
      <c r="F13" s="188" t="s">
        <v>21</v>
      </c>
      <c r="G13" s="173"/>
      <c r="H13" s="173" t="s">
        <v>22</v>
      </c>
      <c r="I13" s="173"/>
      <c r="J13" s="173" t="s">
        <v>82</v>
      </c>
      <c r="K13" s="173"/>
      <c r="L13" s="31" t="s">
        <v>23</v>
      </c>
      <c r="M13" s="31" t="s">
        <v>24</v>
      </c>
      <c r="N13" s="31" t="s">
        <v>25</v>
      </c>
      <c r="O13" s="173" t="s">
        <v>26</v>
      </c>
      <c r="P13" s="173"/>
      <c r="Q13" s="173" t="s">
        <v>26</v>
      </c>
      <c r="R13" s="173"/>
      <c r="S13" s="173"/>
      <c r="T13" s="173"/>
      <c r="U13" s="157"/>
      <c r="V13" s="157"/>
      <c r="W13" s="157"/>
      <c r="X13" s="157"/>
      <c r="Y13" s="157"/>
      <c r="Z13" s="157"/>
      <c r="AA13" s="157"/>
      <c r="AB13" s="159"/>
    </row>
    <row r="14" spans="1:28" s="19" customFormat="1" ht="183.75" customHeight="1" thickBot="1" x14ac:dyDescent="0.25">
      <c r="A14" s="30"/>
      <c r="B14" s="80" t="s">
        <v>208</v>
      </c>
      <c r="C14" s="63" t="s">
        <v>27</v>
      </c>
      <c r="D14" s="64" t="s">
        <v>233</v>
      </c>
      <c r="E14" s="65" t="s">
        <v>86</v>
      </c>
      <c r="F14" s="63">
        <v>3</v>
      </c>
      <c r="G14" s="63" t="str">
        <f>IF(F14=1,"Muy Baja",IF(F14=2,"Baja", IF(F14=3,"Media",IF(F14=4,"Alta", IF(F14=5,"Muy Alta",)))))</f>
        <v>Media</v>
      </c>
      <c r="H14" s="63">
        <f>IF(I14="Moderado",3,IF(I14="Mayor",4,IF(I14="Catastrófico",5,)))</f>
        <v>3</v>
      </c>
      <c r="I14" s="63" t="s">
        <v>205</v>
      </c>
      <c r="J14" s="63">
        <f>H14*F14</f>
        <v>9</v>
      </c>
      <c r="K14" s="66" t="s">
        <v>205</v>
      </c>
      <c r="L14" s="103" t="s">
        <v>207</v>
      </c>
      <c r="M14" s="63">
        <v>100</v>
      </c>
      <c r="N14" s="63">
        <v>2</v>
      </c>
      <c r="O14" s="63">
        <v>1</v>
      </c>
      <c r="P14" s="63" t="str">
        <f>IF(O14=1,"Muy baja",IF(O14=2,"baja",IF(O14=3,"Media",IF(O14=4,"Alta", IF(O14=5,"Muy Alta",)))))</f>
        <v>Muy baja</v>
      </c>
      <c r="Q14" s="63">
        <v>3</v>
      </c>
      <c r="R14" s="63" t="str">
        <f>IF(Q14=3,"Moderado",IF(Q14=4,"Mayor",IF(Q14=5,"Catastrófico",)))</f>
        <v>Moderado</v>
      </c>
      <c r="S14" s="63">
        <f>Q14*O14</f>
        <v>3</v>
      </c>
      <c r="T14" s="67" t="str">
        <f>IF(S14=3,"Moderado",IF(S14=4,"Mayor",IF(S14=5,"Catastrófico",)))</f>
        <v>Moderado</v>
      </c>
      <c r="U14" s="68" t="s">
        <v>209</v>
      </c>
      <c r="V14" s="68" t="s">
        <v>210</v>
      </c>
      <c r="W14" s="68" t="s">
        <v>270</v>
      </c>
      <c r="X14" s="68" t="s">
        <v>299</v>
      </c>
      <c r="Y14" s="68" t="s">
        <v>30</v>
      </c>
      <c r="Z14" s="68"/>
      <c r="AA14" s="68"/>
      <c r="AB14" s="69"/>
    </row>
    <row r="15" spans="1:28" ht="48" customHeight="1" x14ac:dyDescent="0.2">
      <c r="B15" s="219" t="s">
        <v>85</v>
      </c>
      <c r="C15" s="70" t="s">
        <v>27</v>
      </c>
      <c r="D15" s="222" t="s">
        <v>232</v>
      </c>
      <c r="E15" s="225" t="s">
        <v>86</v>
      </c>
      <c r="F15" s="228">
        <v>3</v>
      </c>
      <c r="G15" s="174" t="str">
        <f>IF(F15=1,"Muy Baja",IF(F15=2,"Baja", IF(F15=3,"Media",IF(F15=4,"Alta", IF(F15=5,"Muy Alta",)))))</f>
        <v>Media</v>
      </c>
      <c r="H15" s="174">
        <f>IF(I15="Moderado",3,IF(I15="Mayor",4,IF(I15="Catastrófico",5,)))</f>
        <v>4</v>
      </c>
      <c r="I15" s="174" t="s">
        <v>28</v>
      </c>
      <c r="J15" s="174">
        <f>+F15*H15</f>
        <v>12</v>
      </c>
      <c r="K15" s="234" t="s">
        <v>29</v>
      </c>
      <c r="L15" s="231" t="s">
        <v>87</v>
      </c>
      <c r="M15" s="233">
        <v>100</v>
      </c>
      <c r="N15" s="176">
        <v>1</v>
      </c>
      <c r="O15" s="174">
        <v>1</v>
      </c>
      <c r="P15" s="174" t="str">
        <f>IF(O15=1,"Muy baja",IF(O15=2,"baja",IF(O15=3,"Media",IF(O15=4,"Alta", IF(O15=5,"Muy Alta",)))))</f>
        <v>Muy baja</v>
      </c>
      <c r="Q15" s="174">
        <v>3</v>
      </c>
      <c r="R15" s="174" t="str">
        <f>IF(Q15=3,"Moderado",IF(Q15=4,"Mayor",IF(Q15=5,"Catastrófico",)))</f>
        <v>Moderado</v>
      </c>
      <c r="S15" s="176">
        <f>+O15*Q15</f>
        <v>3</v>
      </c>
      <c r="T15" s="237" t="str">
        <f>IF(S15=3,"Moderado",IF(S15=4,"Mayor",IF(S15=5,"Catastrófico",)))</f>
        <v>Moderado</v>
      </c>
      <c r="U15" s="177" t="s">
        <v>284</v>
      </c>
      <c r="V15" s="179">
        <v>46022</v>
      </c>
      <c r="W15" s="176" t="s">
        <v>53</v>
      </c>
      <c r="X15" s="176" t="s">
        <v>202</v>
      </c>
      <c r="Y15" s="176" t="s">
        <v>30</v>
      </c>
      <c r="Z15" s="160"/>
      <c r="AA15" s="163"/>
      <c r="AB15" s="166">
        <f>1/1</f>
        <v>1</v>
      </c>
    </row>
    <row r="16" spans="1:28" ht="142.5" customHeight="1" x14ac:dyDescent="0.2">
      <c r="B16" s="220"/>
      <c r="C16" s="4" t="s">
        <v>31</v>
      </c>
      <c r="D16" s="223"/>
      <c r="E16" s="226"/>
      <c r="F16" s="229"/>
      <c r="G16" s="175"/>
      <c r="H16" s="175"/>
      <c r="I16" s="175"/>
      <c r="J16" s="175"/>
      <c r="K16" s="235"/>
      <c r="L16" s="232"/>
      <c r="M16" s="170"/>
      <c r="N16" s="164"/>
      <c r="O16" s="175"/>
      <c r="P16" s="175"/>
      <c r="Q16" s="175"/>
      <c r="R16" s="175"/>
      <c r="S16" s="164"/>
      <c r="T16" s="183"/>
      <c r="U16" s="178"/>
      <c r="V16" s="180"/>
      <c r="W16" s="164"/>
      <c r="X16" s="164"/>
      <c r="Y16" s="164"/>
      <c r="Z16" s="161"/>
      <c r="AA16" s="164"/>
      <c r="AB16" s="167"/>
    </row>
    <row r="17" spans="2:32" ht="141" customHeight="1" thickBot="1" x14ac:dyDescent="0.25">
      <c r="B17" s="221"/>
      <c r="C17" s="17" t="s">
        <v>32</v>
      </c>
      <c r="D17" s="224"/>
      <c r="E17" s="227"/>
      <c r="F17" s="230"/>
      <c r="G17" s="182"/>
      <c r="H17" s="182"/>
      <c r="I17" s="182"/>
      <c r="J17" s="182"/>
      <c r="K17" s="236"/>
      <c r="L17" s="100" t="s">
        <v>110</v>
      </c>
      <c r="M17" s="57">
        <v>85</v>
      </c>
      <c r="N17" s="165"/>
      <c r="O17" s="182"/>
      <c r="P17" s="182"/>
      <c r="Q17" s="182"/>
      <c r="R17" s="182"/>
      <c r="S17" s="165"/>
      <c r="T17" s="184"/>
      <c r="U17" s="185"/>
      <c r="V17" s="238"/>
      <c r="W17" s="165"/>
      <c r="X17" s="165"/>
      <c r="Y17" s="165"/>
      <c r="Z17" s="162"/>
      <c r="AA17" s="165"/>
      <c r="AB17" s="168"/>
    </row>
    <row r="18" spans="2:32" ht="124.5" customHeight="1" x14ac:dyDescent="0.2">
      <c r="B18" s="239" t="s">
        <v>77</v>
      </c>
      <c r="C18" s="70" t="s">
        <v>33</v>
      </c>
      <c r="D18" s="222" t="s">
        <v>234</v>
      </c>
      <c r="E18" s="242" t="s">
        <v>102</v>
      </c>
      <c r="F18" s="228">
        <v>3</v>
      </c>
      <c r="G18" s="174" t="str">
        <f>IF(F18=1,"Muy Baja",IF(F18=2,"Baja", IF(F18=3,"Media",IF(F18=4,"Alta", IF(F18=5,"Muy Alta",)))))</f>
        <v>Media</v>
      </c>
      <c r="H18" s="174">
        <f>IF(I18="Moderado",3,IF(I18="Mayor",4,IF(I18="Catastrófico",5,)))</f>
        <v>4</v>
      </c>
      <c r="I18" s="174" t="s">
        <v>28</v>
      </c>
      <c r="J18" s="174">
        <f>+$F18*$H18</f>
        <v>12</v>
      </c>
      <c r="K18" s="174" t="s">
        <v>29</v>
      </c>
      <c r="L18" s="71" t="s">
        <v>274</v>
      </c>
      <c r="M18" s="72">
        <v>95</v>
      </c>
      <c r="N18" s="176">
        <v>2</v>
      </c>
      <c r="O18" s="174">
        <f ca="1">IF(P18="Muy baja",1,IF(P18="Baja",2,IF(P18="Media",3,IF(P18="Alta",4, IF(P18="Muy Alta",5,)))))</f>
        <v>1</v>
      </c>
      <c r="P18" s="174">
        <f ca="1">IF(O18=1,"Muy baja",IF(O18=2,"baja",IF(O18=3,"Media",IF(O18=4,"Alta", IF(O18=5,"Muy Alta",)))))</f>
        <v>0</v>
      </c>
      <c r="Q18" s="174">
        <f>IF(R18="Moderado",3,IF(R18="Mayor",4,IF(R18="Catastrófico",5,)))</f>
        <v>4</v>
      </c>
      <c r="R18" s="174" t="s">
        <v>28</v>
      </c>
      <c r="S18" s="176">
        <f ca="1">+O18*Q18</f>
        <v>4</v>
      </c>
      <c r="T18" s="237" t="str">
        <f ca="1">IF(S18=3,"Moderado",IF(S18=4,"Mayor",IF(S18=5,"Catastrófico",)))</f>
        <v>Mayor</v>
      </c>
      <c r="U18" s="177" t="s">
        <v>281</v>
      </c>
      <c r="V18" s="179" t="s">
        <v>283</v>
      </c>
      <c r="W18" s="176" t="s">
        <v>285</v>
      </c>
      <c r="X18" s="176" t="s">
        <v>282</v>
      </c>
      <c r="Y18" s="176" t="s">
        <v>30</v>
      </c>
      <c r="Z18" s="146"/>
      <c r="AA18" s="148"/>
      <c r="AB18" s="151">
        <v>0.5</v>
      </c>
      <c r="AC18" s="19"/>
      <c r="AD18" s="19"/>
    </row>
    <row r="19" spans="2:32" ht="200.25" customHeight="1" x14ac:dyDescent="0.2">
      <c r="B19" s="240"/>
      <c r="C19" s="4" t="s">
        <v>62</v>
      </c>
      <c r="D19" s="223"/>
      <c r="E19" s="243"/>
      <c r="F19" s="229"/>
      <c r="G19" s="175"/>
      <c r="H19" s="175"/>
      <c r="I19" s="175"/>
      <c r="J19" s="175"/>
      <c r="K19" s="175"/>
      <c r="L19" s="99" t="s">
        <v>276</v>
      </c>
      <c r="M19" s="56">
        <v>100</v>
      </c>
      <c r="N19" s="164"/>
      <c r="O19" s="175"/>
      <c r="P19" s="175"/>
      <c r="Q19" s="175"/>
      <c r="R19" s="175"/>
      <c r="S19" s="164"/>
      <c r="T19" s="183"/>
      <c r="U19" s="178"/>
      <c r="V19" s="180"/>
      <c r="W19" s="164"/>
      <c r="X19" s="164"/>
      <c r="Y19" s="164"/>
      <c r="Z19" s="147"/>
      <c r="AA19" s="149"/>
      <c r="AB19" s="152"/>
      <c r="AC19" s="19"/>
      <c r="AD19" s="19"/>
    </row>
    <row r="20" spans="2:32" ht="118.5" customHeight="1" x14ac:dyDescent="0.2">
      <c r="B20" s="240"/>
      <c r="C20" s="4" t="s">
        <v>61</v>
      </c>
      <c r="D20" s="223"/>
      <c r="E20" s="243"/>
      <c r="F20" s="229"/>
      <c r="G20" s="175"/>
      <c r="H20" s="175"/>
      <c r="I20" s="175"/>
      <c r="J20" s="175"/>
      <c r="K20" s="175"/>
      <c r="L20" s="99" t="s">
        <v>275</v>
      </c>
      <c r="M20" s="56">
        <v>100</v>
      </c>
      <c r="N20" s="164"/>
      <c r="O20" s="175"/>
      <c r="P20" s="175"/>
      <c r="Q20" s="175"/>
      <c r="R20" s="175"/>
      <c r="S20" s="164"/>
      <c r="T20" s="183"/>
      <c r="U20" s="178"/>
      <c r="V20" s="180"/>
      <c r="W20" s="164"/>
      <c r="X20" s="164"/>
      <c r="Y20" s="164"/>
      <c r="Z20" s="147"/>
      <c r="AA20" s="150"/>
      <c r="AB20" s="152"/>
      <c r="AC20" s="19"/>
      <c r="AD20" s="19"/>
    </row>
    <row r="21" spans="2:32" ht="74.25" customHeight="1" x14ac:dyDescent="0.2">
      <c r="B21" s="240"/>
      <c r="C21" s="4" t="s">
        <v>114</v>
      </c>
      <c r="D21" s="223" t="s">
        <v>235</v>
      </c>
      <c r="E21" s="243" t="s">
        <v>102</v>
      </c>
      <c r="F21" s="229">
        <f ca="1">IF(G21="Muy baja",1,IF(G21="Baja",2,IF(G21="Media",3,IF(G21="Alta",4, IF(G21="Muy Alta",5,)))))</f>
        <v>3</v>
      </c>
      <c r="G21" s="175" t="str">
        <f ca="1">IF(F21=1,"Muy Baja",IF(F21=2,"Baja", IF(F21=3,"Media",IF(F21=4,"Alta", IF(F21=5,"Muy Alta",)))))</f>
        <v>Media</v>
      </c>
      <c r="H21" s="175">
        <f>IF(I21="Moderado",3,IF(I21="Mayor",4,IF(I21="Catastrófico",5,)))</f>
        <v>4</v>
      </c>
      <c r="I21" s="175" t="s">
        <v>28</v>
      </c>
      <c r="J21" s="175">
        <f ca="1">+$F21*$H21</f>
        <v>12</v>
      </c>
      <c r="K21" s="175" t="s">
        <v>29</v>
      </c>
      <c r="L21" s="245" t="s">
        <v>277</v>
      </c>
      <c r="M21" s="164">
        <v>95</v>
      </c>
      <c r="N21" s="164">
        <v>2</v>
      </c>
      <c r="O21" s="175">
        <f ca="1">IF(P21="Muy baja",1,IF(P21="Baja",2,IF(P21="Media",3,IF(P21="Alta",4, IF(P21="Muy Alta",5,)))))</f>
        <v>1</v>
      </c>
      <c r="P21" s="181" t="str">
        <f t="shared" ref="P21" ca="1" si="0">IF(O21=1,"Muy baja",IF(O21=2,"baja",IF(O21=3,"Media",IF(O21=4,"Alta", IF(O21=5,"Muy Alta",)))))</f>
        <v>Muy baja</v>
      </c>
      <c r="Q21" s="175">
        <f>IF(R21="Moderado",3,IF(R21="Mayor",4,IF(R21="Catastrófico",5,)))</f>
        <v>4</v>
      </c>
      <c r="R21" s="175" t="s">
        <v>28</v>
      </c>
      <c r="S21" s="164">
        <f ca="1">+O21*Q21</f>
        <v>4</v>
      </c>
      <c r="T21" s="250" t="str">
        <f ca="1">IF(S21=3,"Moderado",IF(S21=4,"Mayor",IF(S21=5,"Catastrófico",)))</f>
        <v>Mayor</v>
      </c>
      <c r="U21" s="178" t="s">
        <v>280</v>
      </c>
      <c r="V21" s="180" t="s">
        <v>278</v>
      </c>
      <c r="W21" s="164" t="s">
        <v>279</v>
      </c>
      <c r="X21" s="164" t="s">
        <v>112</v>
      </c>
      <c r="Y21" s="164" t="s">
        <v>30</v>
      </c>
      <c r="Z21" s="246"/>
      <c r="AA21" s="247"/>
      <c r="AB21" s="249">
        <v>0.5</v>
      </c>
      <c r="AC21" s="19"/>
      <c r="AD21" s="19"/>
    </row>
    <row r="22" spans="2:32" ht="66" customHeight="1" x14ac:dyDescent="0.2">
      <c r="B22" s="240"/>
      <c r="C22" s="4" t="s">
        <v>33</v>
      </c>
      <c r="D22" s="223"/>
      <c r="E22" s="243"/>
      <c r="F22" s="229"/>
      <c r="G22" s="175"/>
      <c r="H22" s="175"/>
      <c r="I22" s="175"/>
      <c r="J22" s="175"/>
      <c r="K22" s="175"/>
      <c r="L22" s="245"/>
      <c r="M22" s="164"/>
      <c r="N22" s="164"/>
      <c r="O22" s="175"/>
      <c r="P22" s="175"/>
      <c r="Q22" s="175"/>
      <c r="R22" s="175"/>
      <c r="S22" s="164"/>
      <c r="T22" s="183"/>
      <c r="U22" s="178"/>
      <c r="V22" s="180"/>
      <c r="W22" s="164"/>
      <c r="X22" s="164"/>
      <c r="Y22" s="164"/>
      <c r="Z22" s="246"/>
      <c r="AA22" s="248"/>
      <c r="AB22" s="249"/>
      <c r="AC22" s="19"/>
      <c r="AD22" s="19"/>
    </row>
    <row r="23" spans="2:32" ht="134.25" customHeight="1" x14ac:dyDescent="0.2">
      <c r="B23" s="240"/>
      <c r="C23" s="4" t="s">
        <v>61</v>
      </c>
      <c r="D23" s="223"/>
      <c r="E23" s="243"/>
      <c r="F23" s="229"/>
      <c r="G23" s="175"/>
      <c r="H23" s="175"/>
      <c r="I23" s="175"/>
      <c r="J23" s="175"/>
      <c r="K23" s="175"/>
      <c r="L23" s="99" t="s">
        <v>113</v>
      </c>
      <c r="M23" s="56">
        <v>85</v>
      </c>
      <c r="N23" s="164"/>
      <c r="O23" s="175"/>
      <c r="P23" s="175"/>
      <c r="Q23" s="175"/>
      <c r="R23" s="175"/>
      <c r="S23" s="164"/>
      <c r="T23" s="183"/>
      <c r="U23" s="178"/>
      <c r="V23" s="180"/>
      <c r="W23" s="164"/>
      <c r="X23" s="164"/>
      <c r="Y23" s="164"/>
      <c r="Z23" s="246"/>
      <c r="AA23" s="248"/>
      <c r="AB23" s="249"/>
      <c r="AC23" s="19"/>
      <c r="AD23" s="19"/>
    </row>
    <row r="24" spans="2:32" ht="176.25" customHeight="1" x14ac:dyDescent="0.2">
      <c r="B24" s="240"/>
      <c r="C24" s="4" t="s">
        <v>34</v>
      </c>
      <c r="D24" s="223" t="s">
        <v>298</v>
      </c>
      <c r="E24" s="243" t="s">
        <v>102</v>
      </c>
      <c r="F24" s="229">
        <v>3</v>
      </c>
      <c r="G24" s="175" t="str">
        <f>IF(F24=1,"Muy Baja",IF(F24=2,"Baja", IF(F24=3,"Media",IF(F24=4,"Alta", IF(F24=5,"Muy Alta",)))))</f>
        <v>Media</v>
      </c>
      <c r="H24" s="175">
        <f>IF(I24="Moderado",3,IF(I24="Mayor",4,IF(I24="Catastrófico",5,)))</f>
        <v>4</v>
      </c>
      <c r="I24" s="175" t="s">
        <v>28</v>
      </c>
      <c r="J24" s="175">
        <f>+$F24*$H24</f>
        <v>12</v>
      </c>
      <c r="K24" s="175" t="s">
        <v>29</v>
      </c>
      <c r="L24" s="104" t="s">
        <v>260</v>
      </c>
      <c r="M24" s="56">
        <v>100</v>
      </c>
      <c r="N24" s="164">
        <v>2</v>
      </c>
      <c r="O24" s="175">
        <f ca="1">IF(P24="Muy baja",1,IF(P24="Baja",2,IF(P24="Media",3,IF(P24="Alta",4, IF(P24="Muy Alta",5,)))))</f>
        <v>1</v>
      </c>
      <c r="P24" s="181" t="str">
        <f t="shared" ref="P24" ca="1" si="1">IF(O24=1,"Muy baja",IF(O24=2,"baja",IF(O24=3,"Media",IF(O24=4,"Alta", IF(O24=5,"Muy Alta",)))))</f>
        <v>Muy baja</v>
      </c>
      <c r="Q24" s="175">
        <f>IF(R24="Moderado",3,IF(R24="Mayor",4,IF(R24="Catastrófico",5,)))</f>
        <v>4</v>
      </c>
      <c r="R24" s="175" t="s">
        <v>28</v>
      </c>
      <c r="S24" s="164">
        <f ca="1">+O24*Q24</f>
        <v>4</v>
      </c>
      <c r="T24" s="250" t="str">
        <f ca="1">IF(S24=3,"Moderado",IF(S24=4,"Mayor",IF(S24=5,"Catastrófico",)))</f>
        <v>Mayor</v>
      </c>
      <c r="U24" s="178" t="s">
        <v>263</v>
      </c>
      <c r="V24" s="180" t="s">
        <v>134</v>
      </c>
      <c r="W24" s="180" t="s">
        <v>286</v>
      </c>
      <c r="X24" s="180" t="s">
        <v>116</v>
      </c>
      <c r="Y24" s="164" t="s">
        <v>30</v>
      </c>
      <c r="Z24" s="164"/>
      <c r="AA24" s="248"/>
      <c r="AB24" s="251">
        <f>1/1</f>
        <v>1</v>
      </c>
      <c r="AC24" s="19"/>
      <c r="AD24" s="19"/>
      <c r="AE24" s="19"/>
      <c r="AF24" s="19"/>
    </row>
    <row r="25" spans="2:32" ht="176.25" customHeight="1" x14ac:dyDescent="0.2">
      <c r="B25" s="240"/>
      <c r="C25" s="4" t="s">
        <v>115</v>
      </c>
      <c r="D25" s="223"/>
      <c r="E25" s="243"/>
      <c r="F25" s="229"/>
      <c r="G25" s="175"/>
      <c r="H25" s="175"/>
      <c r="I25" s="175"/>
      <c r="J25" s="175"/>
      <c r="K25" s="175"/>
      <c r="L25" s="104" t="s">
        <v>261</v>
      </c>
      <c r="M25" s="56">
        <v>100</v>
      </c>
      <c r="N25" s="164"/>
      <c r="O25" s="175"/>
      <c r="P25" s="175"/>
      <c r="Q25" s="175"/>
      <c r="R25" s="175"/>
      <c r="S25" s="164"/>
      <c r="T25" s="183"/>
      <c r="U25" s="178"/>
      <c r="V25" s="180"/>
      <c r="W25" s="180"/>
      <c r="X25" s="180"/>
      <c r="Y25" s="164"/>
      <c r="Z25" s="164"/>
      <c r="AA25" s="248"/>
      <c r="AB25" s="251"/>
      <c r="AC25" s="19"/>
      <c r="AD25" s="19"/>
      <c r="AE25" s="19"/>
      <c r="AF25" s="19"/>
    </row>
    <row r="26" spans="2:32" ht="208.5" customHeight="1" x14ac:dyDescent="0.2">
      <c r="B26" s="240"/>
      <c r="C26" s="4" t="s">
        <v>36</v>
      </c>
      <c r="D26" s="223"/>
      <c r="E26" s="243"/>
      <c r="F26" s="229"/>
      <c r="G26" s="175"/>
      <c r="H26" s="175"/>
      <c r="I26" s="175"/>
      <c r="J26" s="175"/>
      <c r="K26" s="175"/>
      <c r="L26" s="104" t="s">
        <v>262</v>
      </c>
      <c r="M26" s="56">
        <v>100</v>
      </c>
      <c r="N26" s="164"/>
      <c r="O26" s="175"/>
      <c r="P26" s="175"/>
      <c r="Q26" s="175"/>
      <c r="R26" s="175"/>
      <c r="S26" s="164"/>
      <c r="T26" s="183"/>
      <c r="U26" s="178"/>
      <c r="V26" s="180"/>
      <c r="W26" s="180"/>
      <c r="X26" s="180"/>
      <c r="Y26" s="164"/>
      <c r="Z26" s="164"/>
      <c r="AA26" s="248"/>
      <c r="AB26" s="251"/>
      <c r="AC26" s="19"/>
      <c r="AD26" s="19"/>
      <c r="AE26" s="19"/>
      <c r="AF26" s="19"/>
    </row>
    <row r="27" spans="2:32" ht="158.25" customHeight="1" x14ac:dyDescent="0.2">
      <c r="B27" s="240"/>
      <c r="C27" s="4" t="s">
        <v>37</v>
      </c>
      <c r="D27" s="223" t="s">
        <v>236</v>
      </c>
      <c r="E27" s="243" t="s">
        <v>118</v>
      </c>
      <c r="F27" s="229">
        <v>3</v>
      </c>
      <c r="G27" s="175" t="str">
        <f>IF(F27=1,"Muy Baja",IF(F27=2,"Baja", IF(F27=3,"Media",IF(F27=4,"Alta", IF(F27=5,"Muy Alta",)))))</f>
        <v>Media</v>
      </c>
      <c r="H27" s="175">
        <f>IF(I27="Moderado",3,IF(I27="Mayor",4,IF(I27="Catastrófico",5,)))</f>
        <v>4</v>
      </c>
      <c r="I27" s="175" t="s">
        <v>28</v>
      </c>
      <c r="J27" s="175">
        <f>+$F27*$H27</f>
        <v>12</v>
      </c>
      <c r="K27" s="175" t="s">
        <v>29</v>
      </c>
      <c r="L27" s="98" t="s">
        <v>268</v>
      </c>
      <c r="M27" s="164">
        <v>100</v>
      </c>
      <c r="N27" s="164">
        <v>2</v>
      </c>
      <c r="O27" s="175">
        <f ca="1">IF(P27="Muy baja",1,IF(P27="Baja",2,IF(P27="Media",3,IF(P27="Alta",4, IF(P27="Muy Alta",5,)))))</f>
        <v>1</v>
      </c>
      <c r="P27" s="181" t="str">
        <f t="shared" ref="P27" ca="1" si="2">IF(O27=1,"Muy baja",IF(O27=2,"baja",IF(O27=3,"Media",IF(O27=4,"Alta", IF(O27=5,"Muy Alta",)))))</f>
        <v>Muy baja</v>
      </c>
      <c r="Q27" s="175">
        <f>IF(R27="Moderado",3,IF(R27="Mayor",4,IF(R27="Catastrófico",5,)))</f>
        <v>4</v>
      </c>
      <c r="R27" s="175" t="s">
        <v>28</v>
      </c>
      <c r="S27" s="164">
        <f ca="1">+O27*Q27</f>
        <v>4</v>
      </c>
      <c r="T27" s="250" t="str">
        <f ca="1">IF(S27=3,"Moderado",IF(S27=4,"Mayor",IF(S27=5,"Catastrófico",)))</f>
        <v>Mayor</v>
      </c>
      <c r="U27" s="256" t="s">
        <v>188</v>
      </c>
      <c r="V27" s="254" t="s">
        <v>135</v>
      </c>
      <c r="W27" s="164" t="s">
        <v>189</v>
      </c>
      <c r="X27" s="175" t="s">
        <v>120</v>
      </c>
      <c r="Y27" s="164" t="s">
        <v>258</v>
      </c>
      <c r="Z27" s="82"/>
      <c r="AA27" s="81"/>
      <c r="AB27" s="252">
        <v>1</v>
      </c>
    </row>
    <row r="28" spans="2:32" ht="223.5" customHeight="1" thickBot="1" x14ac:dyDescent="0.25">
      <c r="B28" s="241"/>
      <c r="C28" s="17" t="s">
        <v>117</v>
      </c>
      <c r="D28" s="224"/>
      <c r="E28" s="244"/>
      <c r="F28" s="230"/>
      <c r="G28" s="182"/>
      <c r="H28" s="182"/>
      <c r="I28" s="182"/>
      <c r="J28" s="182"/>
      <c r="K28" s="182"/>
      <c r="L28" s="100" t="s">
        <v>119</v>
      </c>
      <c r="M28" s="165"/>
      <c r="N28" s="165"/>
      <c r="O28" s="182"/>
      <c r="P28" s="182"/>
      <c r="Q28" s="182"/>
      <c r="R28" s="182"/>
      <c r="S28" s="165"/>
      <c r="T28" s="184"/>
      <c r="U28" s="257"/>
      <c r="V28" s="255"/>
      <c r="W28" s="165"/>
      <c r="X28" s="182"/>
      <c r="Y28" s="165"/>
      <c r="Z28" s="75"/>
      <c r="AA28" s="76"/>
      <c r="AB28" s="253"/>
    </row>
    <row r="29" spans="2:32" ht="240.75" customHeight="1" x14ac:dyDescent="0.2">
      <c r="B29" s="259" t="s">
        <v>38</v>
      </c>
      <c r="C29" s="74" t="s">
        <v>89</v>
      </c>
      <c r="D29" s="260" t="s">
        <v>237</v>
      </c>
      <c r="E29" s="261" t="s">
        <v>39</v>
      </c>
      <c r="F29" s="262">
        <v>3</v>
      </c>
      <c r="G29" s="181" t="str">
        <f>IF(F29=1,"Muy Baja",IF(F29=2,"Baja", IF(F29=3,"Media",IF(F29=4,"Alta", IF(F29=5,"Muy Alta",)))))</f>
        <v>Media</v>
      </c>
      <c r="H29" s="181">
        <f>IF(I29="Moderado",3,IF(I29="Mayor",4,IF(I29="Catastrófico",5,)))</f>
        <v>4</v>
      </c>
      <c r="I29" s="181" t="s">
        <v>28</v>
      </c>
      <c r="J29" s="181">
        <f>+$F29*$H29</f>
        <v>12</v>
      </c>
      <c r="K29" s="181" t="s">
        <v>29</v>
      </c>
      <c r="L29" s="59" t="s">
        <v>122</v>
      </c>
      <c r="M29" s="60">
        <v>80</v>
      </c>
      <c r="N29" s="170">
        <v>0</v>
      </c>
      <c r="O29" s="181">
        <f>IF(P29="Muy baja",1,IF(P29="Baja",2,IF(P29="Media",3,IF(P29="Alta",4, IF(P29="Muy Alta",5,)))))</f>
        <v>3</v>
      </c>
      <c r="P29" s="181" t="s">
        <v>109</v>
      </c>
      <c r="Q29" s="181">
        <f>IF(R29="Moderado",3,IF(R29="Mayor",4,IF(R29="Catastrófico",5,)))</f>
        <v>4</v>
      </c>
      <c r="R29" s="181" t="s">
        <v>28</v>
      </c>
      <c r="S29" s="170">
        <f>+O29*Q29</f>
        <v>12</v>
      </c>
      <c r="T29" s="250" t="s">
        <v>29</v>
      </c>
      <c r="U29" s="266" t="s">
        <v>124</v>
      </c>
      <c r="V29" s="267" t="s">
        <v>136</v>
      </c>
      <c r="W29" s="170" t="s">
        <v>100</v>
      </c>
      <c r="X29" s="170" t="s">
        <v>121</v>
      </c>
      <c r="Y29" s="170" t="s">
        <v>30</v>
      </c>
      <c r="Z29" s="170"/>
      <c r="AA29" s="170"/>
      <c r="AB29" s="328"/>
      <c r="AC29" s="19"/>
      <c r="AD29" s="19"/>
    </row>
    <row r="30" spans="2:32" ht="174" customHeight="1" thickBot="1" x14ac:dyDescent="0.25">
      <c r="B30" s="221"/>
      <c r="C30" s="73" t="s">
        <v>88</v>
      </c>
      <c r="D30" s="224"/>
      <c r="E30" s="244" t="s">
        <v>39</v>
      </c>
      <c r="F30" s="230"/>
      <c r="G30" s="182"/>
      <c r="H30" s="182"/>
      <c r="I30" s="182"/>
      <c r="J30" s="182"/>
      <c r="K30" s="182"/>
      <c r="L30" s="18" t="s">
        <v>123</v>
      </c>
      <c r="M30" s="57">
        <v>80</v>
      </c>
      <c r="N30" s="165"/>
      <c r="O30" s="182"/>
      <c r="P30" s="182"/>
      <c r="Q30" s="182"/>
      <c r="R30" s="182"/>
      <c r="S30" s="165"/>
      <c r="T30" s="184"/>
      <c r="U30" s="185"/>
      <c r="V30" s="238"/>
      <c r="W30" s="165"/>
      <c r="X30" s="165"/>
      <c r="Y30" s="165"/>
      <c r="Z30" s="165"/>
      <c r="AA30" s="165"/>
      <c r="AB30" s="329"/>
      <c r="AC30" s="19"/>
      <c r="AD30" s="19"/>
    </row>
    <row r="31" spans="2:32" ht="298.5" customHeight="1" x14ac:dyDescent="0.2">
      <c r="B31" s="263" t="s">
        <v>40</v>
      </c>
      <c r="C31" s="70" t="s">
        <v>33</v>
      </c>
      <c r="D31" s="222" t="s">
        <v>238</v>
      </c>
      <c r="E31" s="242" t="s">
        <v>102</v>
      </c>
      <c r="F31" s="228">
        <v>3</v>
      </c>
      <c r="G31" s="174" t="str">
        <f>IF(F31=1,"Muy Baja",IF(F31=2,"Baja", IF(F31=3,"Media",IF(F31=4,"Alta", IF(F31=5,"Muy Alta",)))))</f>
        <v>Media</v>
      </c>
      <c r="H31" s="174">
        <f>IF(I31="Moderado",3,IF(I31="Mayor",4,IF(I31="Catastrófico",5,)))</f>
        <v>4</v>
      </c>
      <c r="I31" s="174" t="s">
        <v>28</v>
      </c>
      <c r="J31" s="174">
        <f>+$F31*$H31</f>
        <v>12</v>
      </c>
      <c r="K31" s="174" t="s">
        <v>29</v>
      </c>
      <c r="L31" s="71" t="s">
        <v>126</v>
      </c>
      <c r="M31" s="72">
        <v>100</v>
      </c>
      <c r="N31" s="176">
        <v>2</v>
      </c>
      <c r="O31" s="174">
        <f>IF(P31="Muy baja",1,IF(P31="Baja",2,IF(P31="Media",3,IF(P31="Alta",4, IF(P31="Muy Alta",5,)))))</f>
        <v>1</v>
      </c>
      <c r="P31" s="174" t="s">
        <v>111</v>
      </c>
      <c r="Q31" s="174">
        <f>IF(R31="Moderado",3,IF(R31="Mayor",4,IF(R31="Catastrófico",5,)))</f>
        <v>4</v>
      </c>
      <c r="R31" s="174" t="s">
        <v>28</v>
      </c>
      <c r="S31" s="176">
        <f>+O31*Q31</f>
        <v>4</v>
      </c>
      <c r="T31" s="237" t="s">
        <v>29</v>
      </c>
      <c r="U31" s="271" t="s">
        <v>190</v>
      </c>
      <c r="V31" s="272" t="s">
        <v>191</v>
      </c>
      <c r="W31" s="174" t="s">
        <v>101</v>
      </c>
      <c r="X31" s="174" t="s">
        <v>192</v>
      </c>
      <c r="Y31" s="176" t="s">
        <v>30</v>
      </c>
      <c r="Z31" s="174"/>
      <c r="AA31" s="268"/>
      <c r="AB31" s="166">
        <f>1/1</f>
        <v>1</v>
      </c>
    </row>
    <row r="32" spans="2:32" ht="71.25" customHeight="1" x14ac:dyDescent="0.2">
      <c r="B32" s="264"/>
      <c r="C32" s="4" t="s">
        <v>41</v>
      </c>
      <c r="D32" s="223"/>
      <c r="E32" s="243"/>
      <c r="F32" s="229"/>
      <c r="G32" s="175"/>
      <c r="H32" s="175"/>
      <c r="I32" s="175"/>
      <c r="J32" s="175"/>
      <c r="K32" s="175"/>
      <c r="L32" s="245" t="s">
        <v>127</v>
      </c>
      <c r="M32" s="164">
        <v>100</v>
      </c>
      <c r="N32" s="164"/>
      <c r="O32" s="175"/>
      <c r="P32" s="175"/>
      <c r="Q32" s="175"/>
      <c r="R32" s="175"/>
      <c r="S32" s="164"/>
      <c r="T32" s="183"/>
      <c r="U32" s="256"/>
      <c r="V32" s="254"/>
      <c r="W32" s="175"/>
      <c r="X32" s="175"/>
      <c r="Y32" s="164"/>
      <c r="Z32" s="175"/>
      <c r="AA32" s="269"/>
      <c r="AB32" s="167"/>
    </row>
    <row r="33" spans="2:31" ht="75" customHeight="1" thickBot="1" x14ac:dyDescent="0.25">
      <c r="B33" s="265"/>
      <c r="C33" s="17" t="s">
        <v>125</v>
      </c>
      <c r="D33" s="224"/>
      <c r="E33" s="244"/>
      <c r="F33" s="230"/>
      <c r="G33" s="182"/>
      <c r="H33" s="182"/>
      <c r="I33" s="182"/>
      <c r="J33" s="182"/>
      <c r="K33" s="182"/>
      <c r="L33" s="258"/>
      <c r="M33" s="165"/>
      <c r="N33" s="165"/>
      <c r="O33" s="182"/>
      <c r="P33" s="182"/>
      <c r="Q33" s="182"/>
      <c r="R33" s="182"/>
      <c r="S33" s="165"/>
      <c r="T33" s="184"/>
      <c r="U33" s="257"/>
      <c r="V33" s="273"/>
      <c r="W33" s="182"/>
      <c r="X33" s="182"/>
      <c r="Y33" s="165"/>
      <c r="Z33" s="182"/>
      <c r="AA33" s="270"/>
      <c r="AB33" s="168"/>
    </row>
    <row r="34" spans="2:31" ht="157.5" customHeight="1" x14ac:dyDescent="0.2">
      <c r="B34" s="274" t="s">
        <v>42</v>
      </c>
      <c r="C34" s="70" t="s">
        <v>92</v>
      </c>
      <c r="D34" s="222" t="s">
        <v>239</v>
      </c>
      <c r="E34" s="242" t="s">
        <v>128</v>
      </c>
      <c r="F34" s="228">
        <v>3</v>
      </c>
      <c r="G34" s="174" t="str">
        <f>IF(F34=1,"Muy Baja",IF(F34=2,"Baja", IF(F34=3,"Media",IF(F34=4,"Alta", IF(F34=5,"Muy Alta",)))))</f>
        <v>Media</v>
      </c>
      <c r="H34" s="174">
        <f>IF(I34="Moderado",3,IF(I34="Mayor",4,IF(I34="Catastrófico",5,)))</f>
        <v>4</v>
      </c>
      <c r="I34" s="174" t="s">
        <v>28</v>
      </c>
      <c r="J34" s="174">
        <f>+$F34*$H34</f>
        <v>12</v>
      </c>
      <c r="K34" s="174" t="s">
        <v>29</v>
      </c>
      <c r="L34" s="71" t="s">
        <v>129</v>
      </c>
      <c r="M34" s="72">
        <v>85</v>
      </c>
      <c r="N34" s="176">
        <v>1</v>
      </c>
      <c r="O34" s="174">
        <f>IF(P34="Muy baja",1,IF(P34="Baja",2,IF(P34="Media",3,IF(P34="Alta",4, IF(P34="Muy Alta",5,)))))</f>
        <v>2</v>
      </c>
      <c r="P34" s="174" t="s">
        <v>35</v>
      </c>
      <c r="Q34" s="174">
        <f>IF(R34="Moderado",3,IF(R34="Mayor",4,IF(R34="Catastrófico",5,)))</f>
        <v>4</v>
      </c>
      <c r="R34" s="174" t="s">
        <v>28</v>
      </c>
      <c r="S34" s="176">
        <f>+O34*Q34</f>
        <v>8</v>
      </c>
      <c r="T34" s="237" t="s">
        <v>29</v>
      </c>
      <c r="U34" s="177" t="s">
        <v>130</v>
      </c>
      <c r="V34" s="179" t="s">
        <v>137</v>
      </c>
      <c r="W34" s="176" t="s">
        <v>257</v>
      </c>
      <c r="X34" s="176" t="s">
        <v>133</v>
      </c>
      <c r="Y34" s="176" t="s">
        <v>30</v>
      </c>
      <c r="Z34" s="176"/>
      <c r="AA34" s="176"/>
      <c r="AB34" s="166">
        <f>1/1</f>
        <v>1</v>
      </c>
      <c r="AC34" s="19"/>
      <c r="AD34" s="19"/>
      <c r="AE34" s="19"/>
    </row>
    <row r="35" spans="2:31" ht="107.25" customHeight="1" x14ac:dyDescent="0.2">
      <c r="B35" s="275"/>
      <c r="C35" s="4" t="s">
        <v>44</v>
      </c>
      <c r="D35" s="223"/>
      <c r="E35" s="243" t="s">
        <v>43</v>
      </c>
      <c r="F35" s="229"/>
      <c r="G35" s="175"/>
      <c r="H35" s="175"/>
      <c r="I35" s="175"/>
      <c r="J35" s="175"/>
      <c r="K35" s="175"/>
      <c r="L35" s="99" t="s">
        <v>132</v>
      </c>
      <c r="M35" s="56">
        <v>100</v>
      </c>
      <c r="N35" s="164"/>
      <c r="O35" s="175"/>
      <c r="P35" s="175"/>
      <c r="Q35" s="175"/>
      <c r="R35" s="175"/>
      <c r="S35" s="164"/>
      <c r="T35" s="183"/>
      <c r="U35" s="178"/>
      <c r="V35" s="180"/>
      <c r="W35" s="164"/>
      <c r="X35" s="164"/>
      <c r="Y35" s="164"/>
      <c r="Z35" s="164"/>
      <c r="AA35" s="164"/>
      <c r="AB35" s="167"/>
      <c r="AC35" s="19"/>
      <c r="AD35" s="19"/>
      <c r="AE35" s="19"/>
    </row>
    <row r="36" spans="2:31" ht="134.25" customHeight="1" x14ac:dyDescent="0.2">
      <c r="B36" s="275"/>
      <c r="C36" s="4" t="s">
        <v>90</v>
      </c>
      <c r="D36" s="223"/>
      <c r="E36" s="243" t="s">
        <v>43</v>
      </c>
      <c r="F36" s="229"/>
      <c r="G36" s="175"/>
      <c r="H36" s="175"/>
      <c r="I36" s="175"/>
      <c r="J36" s="175"/>
      <c r="K36" s="175"/>
      <c r="L36" s="99" t="s">
        <v>131</v>
      </c>
      <c r="M36" s="56">
        <v>85</v>
      </c>
      <c r="N36" s="164"/>
      <c r="O36" s="175"/>
      <c r="P36" s="175"/>
      <c r="Q36" s="175"/>
      <c r="R36" s="175"/>
      <c r="S36" s="164"/>
      <c r="T36" s="183"/>
      <c r="U36" s="178"/>
      <c r="V36" s="180"/>
      <c r="W36" s="164"/>
      <c r="X36" s="164"/>
      <c r="Y36" s="164"/>
      <c r="Z36" s="164"/>
      <c r="AA36" s="164"/>
      <c r="AB36" s="167"/>
      <c r="AC36" s="19"/>
      <c r="AD36" s="19"/>
      <c r="AE36" s="19"/>
    </row>
    <row r="37" spans="2:31" ht="198" customHeight="1" x14ac:dyDescent="0.2">
      <c r="B37" s="275"/>
      <c r="C37" s="4" t="s">
        <v>63</v>
      </c>
      <c r="D37" s="223" t="s">
        <v>240</v>
      </c>
      <c r="E37" s="243" t="s">
        <v>102</v>
      </c>
      <c r="F37" s="229">
        <v>3</v>
      </c>
      <c r="G37" s="175" t="str">
        <f>IF(F37=1,"Muy Baja",IF(F37=2,"Baja", IF(F37=3,"Media",IF(F37=4,"Alta", IF(F37=5,"Muy Alta",)))))</f>
        <v>Media</v>
      </c>
      <c r="H37" s="175">
        <f>IF(I37="Moderado",3,IF(I37="Mayor",4,IF(I37="Catastrófico",5,)))</f>
        <v>4</v>
      </c>
      <c r="I37" s="175" t="s">
        <v>28</v>
      </c>
      <c r="J37" s="175">
        <f>+$F37*$H37</f>
        <v>12</v>
      </c>
      <c r="K37" s="175" t="s">
        <v>29</v>
      </c>
      <c r="L37" s="99" t="s">
        <v>140</v>
      </c>
      <c r="M37" s="56">
        <v>100</v>
      </c>
      <c r="N37" s="164">
        <v>2</v>
      </c>
      <c r="O37" s="175">
        <f>IF(P37="Muy baja",1,IF(P37="Baja",2,IF(P37="Media",3,IF(P37="Alta",4, IF(P37="Muy Alta",5,)))))</f>
        <v>1</v>
      </c>
      <c r="P37" s="175" t="s">
        <v>111</v>
      </c>
      <c r="Q37" s="175">
        <f>IF(R37="Moderado",3,IF(R37="Mayor",4,IF(R37="Catastrófico",5,)))</f>
        <v>4</v>
      </c>
      <c r="R37" s="175" t="s">
        <v>28</v>
      </c>
      <c r="S37" s="164">
        <f>+O37*Q37</f>
        <v>4</v>
      </c>
      <c r="T37" s="183" t="s">
        <v>29</v>
      </c>
      <c r="U37" s="178" t="s">
        <v>141</v>
      </c>
      <c r="V37" s="180" t="s">
        <v>145</v>
      </c>
      <c r="W37" s="164" t="s">
        <v>59</v>
      </c>
      <c r="X37" s="164" t="s">
        <v>142</v>
      </c>
      <c r="Y37" s="164" t="s">
        <v>143</v>
      </c>
      <c r="Z37" s="164"/>
      <c r="AA37" s="164"/>
      <c r="AB37" s="167">
        <f>1/1</f>
        <v>1</v>
      </c>
      <c r="AC37" s="19"/>
      <c r="AD37" s="19"/>
      <c r="AE37" s="19"/>
    </row>
    <row r="38" spans="2:31" ht="243.75" customHeight="1" x14ac:dyDescent="0.2">
      <c r="B38" s="275"/>
      <c r="C38" s="4" t="s">
        <v>144</v>
      </c>
      <c r="D38" s="223"/>
      <c r="E38" s="243"/>
      <c r="F38" s="229"/>
      <c r="G38" s="175"/>
      <c r="H38" s="175"/>
      <c r="I38" s="175"/>
      <c r="J38" s="175"/>
      <c r="K38" s="175"/>
      <c r="L38" s="99" t="s">
        <v>269</v>
      </c>
      <c r="M38" s="56">
        <v>100</v>
      </c>
      <c r="N38" s="164"/>
      <c r="O38" s="175"/>
      <c r="P38" s="175"/>
      <c r="Q38" s="175"/>
      <c r="R38" s="175"/>
      <c r="S38" s="164"/>
      <c r="T38" s="183"/>
      <c r="U38" s="178"/>
      <c r="V38" s="180"/>
      <c r="W38" s="164"/>
      <c r="X38" s="164"/>
      <c r="Y38" s="164"/>
      <c r="Z38" s="164"/>
      <c r="AA38" s="164"/>
      <c r="AB38" s="167"/>
      <c r="AC38" s="19"/>
      <c r="AD38" s="19"/>
      <c r="AE38" s="19"/>
    </row>
    <row r="39" spans="2:31" ht="56.25" customHeight="1" thickBot="1" x14ac:dyDescent="0.25">
      <c r="B39" s="276"/>
      <c r="C39" s="17" t="s">
        <v>64</v>
      </c>
      <c r="D39" s="224"/>
      <c r="E39" s="244"/>
      <c r="F39" s="230"/>
      <c r="G39" s="182"/>
      <c r="H39" s="182"/>
      <c r="I39" s="182"/>
      <c r="J39" s="182"/>
      <c r="K39" s="182"/>
      <c r="L39" s="100" t="s">
        <v>91</v>
      </c>
      <c r="M39" s="57"/>
      <c r="N39" s="57"/>
      <c r="O39" s="182"/>
      <c r="P39" s="182"/>
      <c r="Q39" s="182"/>
      <c r="R39" s="182"/>
      <c r="S39" s="165"/>
      <c r="T39" s="184"/>
      <c r="U39" s="185"/>
      <c r="V39" s="238"/>
      <c r="W39" s="165"/>
      <c r="X39" s="165"/>
      <c r="Y39" s="165"/>
      <c r="Z39" s="165"/>
      <c r="AA39" s="165"/>
      <c r="AB39" s="168"/>
      <c r="AC39" s="19"/>
      <c r="AD39" s="19"/>
      <c r="AE39" s="19"/>
    </row>
    <row r="40" spans="2:31" ht="209.25" customHeight="1" x14ac:dyDescent="0.2">
      <c r="B40" s="291" t="s">
        <v>45</v>
      </c>
      <c r="C40" s="4" t="s">
        <v>117</v>
      </c>
      <c r="D40" s="85" t="s">
        <v>241</v>
      </c>
      <c r="E40" s="90" t="s">
        <v>102</v>
      </c>
      <c r="F40" s="86">
        <v>3</v>
      </c>
      <c r="G40" s="83" t="str">
        <f>IF(F40=1,"Muy Baja",IF(F40=2,"Baja", IF(F40=3,"Media",IF(F40=4,"Alta", IF(F40=5,"Muy Alta",)))))</f>
        <v>Media</v>
      </c>
      <c r="H40" s="92">
        <f>IF(I40="Moderado",3,IF(I40="Mayor",4,IF(I40="Catastrófico",5,)))</f>
        <v>4</v>
      </c>
      <c r="I40" s="83" t="s">
        <v>28</v>
      </c>
      <c r="J40" s="83">
        <f>+$F40*$H40</f>
        <v>12</v>
      </c>
      <c r="K40" s="83" t="s">
        <v>29</v>
      </c>
      <c r="L40" s="91" t="s">
        <v>151</v>
      </c>
      <c r="M40" s="84">
        <v>95</v>
      </c>
      <c r="N40" s="84">
        <v>1</v>
      </c>
      <c r="O40" s="83">
        <f>IF(P40="Muy baja",1,IF(P40="Baja",2,IF(P40="Media",3,IF(P40="Alta",4, IF(P40="Muy Alta",5,)))))</f>
        <v>2</v>
      </c>
      <c r="P40" s="83" t="s">
        <v>35</v>
      </c>
      <c r="Q40" s="83">
        <f>IF(R40="Moderado",3,IF(R40="Mayor",4,IF(R40="Catastrófico",5,)))</f>
        <v>4</v>
      </c>
      <c r="R40" s="83" t="s">
        <v>28</v>
      </c>
      <c r="S40" s="84">
        <f>+O40*Q40</f>
        <v>8</v>
      </c>
      <c r="T40" s="87" t="s">
        <v>29</v>
      </c>
      <c r="U40" s="88" t="s">
        <v>193</v>
      </c>
      <c r="V40" s="89" t="s">
        <v>152</v>
      </c>
      <c r="W40" s="84" t="s">
        <v>256</v>
      </c>
      <c r="X40" s="84" t="s">
        <v>153</v>
      </c>
      <c r="Y40" s="84" t="s">
        <v>30</v>
      </c>
      <c r="Z40" s="93"/>
      <c r="AA40" s="93"/>
      <c r="AB40" s="94">
        <v>1</v>
      </c>
      <c r="AC40" s="19"/>
      <c r="AD40" s="19"/>
    </row>
    <row r="41" spans="2:31" ht="60" customHeight="1" x14ac:dyDescent="0.2">
      <c r="B41" s="291"/>
      <c r="C41" s="4" t="s">
        <v>106</v>
      </c>
      <c r="D41" s="223" t="s">
        <v>249</v>
      </c>
      <c r="E41" s="277" t="s">
        <v>102</v>
      </c>
      <c r="F41" s="229">
        <v>5</v>
      </c>
      <c r="G41" s="279" t="str">
        <f>IF(F41=1,"Muy Baja",IF(F41=2,"Baja", IF(F41=3,"Media",IF(F41=4,"Alta", IF(F41=5,"Muy Alta",)))))</f>
        <v>Muy Alta</v>
      </c>
      <c r="H41" s="175">
        <f>IF(I41="Moderado",3,IF(I41="Mayor",4,IF(I41="Catastrófico",5,)))</f>
        <v>4</v>
      </c>
      <c r="I41" s="175" t="s">
        <v>28</v>
      </c>
      <c r="J41" s="175">
        <f>+$F41*$H41</f>
        <v>20</v>
      </c>
      <c r="K41" s="175" t="s">
        <v>29</v>
      </c>
      <c r="L41" s="245" t="s">
        <v>154</v>
      </c>
      <c r="M41" s="164">
        <v>70</v>
      </c>
      <c r="N41" s="164">
        <v>1</v>
      </c>
      <c r="O41" s="175">
        <f>IF(P41="Muy baja",1,IF(P41="Baja",2,IF(P41="Media",3,IF(P41="Alta",4, IF(P41="Muy Alta",5,)))))</f>
        <v>3</v>
      </c>
      <c r="P41" s="175" t="s">
        <v>109</v>
      </c>
      <c r="Q41" s="175">
        <f>IF(R41="Moderado",3,IF(R41="Mayor",4,IF(R41="Catastrófico",5,)))</f>
        <v>4</v>
      </c>
      <c r="R41" s="175" t="s">
        <v>28</v>
      </c>
      <c r="S41" s="164">
        <f>+O41*Q41</f>
        <v>12</v>
      </c>
      <c r="T41" s="183" t="s">
        <v>29</v>
      </c>
      <c r="U41" s="178" t="s">
        <v>199</v>
      </c>
      <c r="V41" s="180" t="s">
        <v>194</v>
      </c>
      <c r="W41" s="164" t="s">
        <v>271</v>
      </c>
      <c r="X41" s="164" t="s">
        <v>200</v>
      </c>
      <c r="Y41" s="164" t="s">
        <v>30</v>
      </c>
      <c r="Z41" s="287"/>
      <c r="AA41" s="287"/>
      <c r="AB41" s="167">
        <f>1/1</f>
        <v>1</v>
      </c>
      <c r="AC41" s="19"/>
    </row>
    <row r="42" spans="2:31" ht="342.75" customHeight="1" x14ac:dyDescent="0.2">
      <c r="B42" s="291"/>
      <c r="C42" s="4" t="s">
        <v>108</v>
      </c>
      <c r="D42" s="223"/>
      <c r="E42" s="277"/>
      <c r="F42" s="229"/>
      <c r="G42" s="280"/>
      <c r="H42" s="175"/>
      <c r="I42" s="175"/>
      <c r="J42" s="175"/>
      <c r="K42" s="175"/>
      <c r="L42" s="245"/>
      <c r="M42" s="164"/>
      <c r="N42" s="164"/>
      <c r="O42" s="175"/>
      <c r="P42" s="175"/>
      <c r="Q42" s="175"/>
      <c r="R42" s="175"/>
      <c r="S42" s="164"/>
      <c r="T42" s="183"/>
      <c r="U42" s="178"/>
      <c r="V42" s="180"/>
      <c r="W42" s="164"/>
      <c r="X42" s="164"/>
      <c r="Y42" s="164"/>
      <c r="Z42" s="287"/>
      <c r="AA42" s="294"/>
      <c r="AB42" s="167"/>
      <c r="AC42" s="19"/>
    </row>
    <row r="43" spans="2:31" ht="256.5" customHeight="1" thickBot="1" x14ac:dyDescent="0.25">
      <c r="B43" s="292"/>
      <c r="C43" s="17" t="s">
        <v>107</v>
      </c>
      <c r="D43" s="224"/>
      <c r="E43" s="278"/>
      <c r="F43" s="230"/>
      <c r="G43" s="281"/>
      <c r="H43" s="182"/>
      <c r="I43" s="182"/>
      <c r="J43" s="182"/>
      <c r="K43" s="182"/>
      <c r="L43" s="18" t="s">
        <v>155</v>
      </c>
      <c r="M43" s="57">
        <v>85</v>
      </c>
      <c r="N43" s="165"/>
      <c r="O43" s="182"/>
      <c r="P43" s="182"/>
      <c r="Q43" s="182"/>
      <c r="R43" s="182"/>
      <c r="S43" s="165"/>
      <c r="T43" s="184"/>
      <c r="U43" s="185"/>
      <c r="V43" s="238"/>
      <c r="W43" s="165"/>
      <c r="X43" s="165"/>
      <c r="Y43" s="165"/>
      <c r="Z43" s="293"/>
      <c r="AA43" s="295"/>
      <c r="AB43" s="168"/>
      <c r="AC43" s="19"/>
    </row>
    <row r="44" spans="2:31" ht="132.75" customHeight="1" x14ac:dyDescent="0.2">
      <c r="B44" s="283" t="s">
        <v>76</v>
      </c>
      <c r="C44" s="70" t="s">
        <v>46</v>
      </c>
      <c r="D44" s="222" t="s">
        <v>248</v>
      </c>
      <c r="E44" s="242" t="s">
        <v>102</v>
      </c>
      <c r="F44" s="228">
        <v>3</v>
      </c>
      <c r="G44" s="174" t="str">
        <f>IF(F44=1,"Muy Baja",IF(F44=2,"Baja", IF(F44=3,"Media",IF(F44=4,"Alta", IF(F44=5,"Muy Alta",)))))</f>
        <v>Media</v>
      </c>
      <c r="H44" s="174">
        <f>IF(I44="Moderado",3,IF(I44="Mayor",4,IF(I44="Catastrófico",5,)))</f>
        <v>4</v>
      </c>
      <c r="I44" s="174" t="s">
        <v>28</v>
      </c>
      <c r="J44" s="174">
        <f>+$F44*$H44</f>
        <v>12</v>
      </c>
      <c r="K44" s="174" t="s">
        <v>29</v>
      </c>
      <c r="L44" s="71" t="s">
        <v>93</v>
      </c>
      <c r="M44" s="72">
        <v>85</v>
      </c>
      <c r="N44" s="176">
        <v>1</v>
      </c>
      <c r="O44" s="174">
        <f>IF(P44="Muy baja",1,IF(P44="Baja",2,IF(P44="Media",3,IF(P44="Alta",4, IF(P44="Muy Alta",5,)))))</f>
        <v>2</v>
      </c>
      <c r="P44" s="174" t="s">
        <v>35</v>
      </c>
      <c r="Q44" s="174">
        <f>IF(R44="Moderado",3,IF(R44="Mayor",4,IF(R44="Catastrófico",5,)))</f>
        <v>4</v>
      </c>
      <c r="R44" s="174" t="s">
        <v>28</v>
      </c>
      <c r="S44" s="176">
        <f>+O44*Q44</f>
        <v>8</v>
      </c>
      <c r="T44" s="237" t="s">
        <v>29</v>
      </c>
      <c r="U44" s="177" t="s">
        <v>94</v>
      </c>
      <c r="V44" s="179" t="s">
        <v>152</v>
      </c>
      <c r="W44" s="176" t="s">
        <v>272</v>
      </c>
      <c r="X44" s="176" t="s">
        <v>158</v>
      </c>
      <c r="Y44" s="176" t="s">
        <v>30</v>
      </c>
      <c r="Z44" s="286"/>
      <c r="AA44" s="176"/>
      <c r="AB44" s="336">
        <v>1</v>
      </c>
      <c r="AC44" s="19"/>
    </row>
    <row r="45" spans="2:31" ht="146.25" customHeight="1" x14ac:dyDescent="0.2">
      <c r="B45" s="284"/>
      <c r="C45" s="4" t="s">
        <v>108</v>
      </c>
      <c r="D45" s="223"/>
      <c r="E45" s="243"/>
      <c r="F45" s="229"/>
      <c r="G45" s="175"/>
      <c r="H45" s="175"/>
      <c r="I45" s="175"/>
      <c r="J45" s="175"/>
      <c r="K45" s="175"/>
      <c r="L45" s="58" t="s">
        <v>156</v>
      </c>
      <c r="M45" s="56">
        <v>85</v>
      </c>
      <c r="N45" s="164"/>
      <c r="O45" s="175"/>
      <c r="P45" s="175"/>
      <c r="Q45" s="175"/>
      <c r="R45" s="175"/>
      <c r="S45" s="164"/>
      <c r="T45" s="183"/>
      <c r="U45" s="178"/>
      <c r="V45" s="180"/>
      <c r="W45" s="164"/>
      <c r="X45" s="164"/>
      <c r="Y45" s="164"/>
      <c r="Z45" s="287"/>
      <c r="AA45" s="164"/>
      <c r="AB45" s="337"/>
      <c r="AC45" s="19"/>
    </row>
    <row r="46" spans="2:31" ht="55.5" customHeight="1" x14ac:dyDescent="0.2">
      <c r="B46" s="284"/>
      <c r="C46" s="4" t="s">
        <v>41</v>
      </c>
      <c r="D46" s="223"/>
      <c r="E46" s="243"/>
      <c r="F46" s="229"/>
      <c r="G46" s="175"/>
      <c r="H46" s="175"/>
      <c r="I46" s="175"/>
      <c r="J46" s="175"/>
      <c r="K46" s="175"/>
      <c r="L46" s="171" t="s">
        <v>157</v>
      </c>
      <c r="M46" s="169">
        <v>100</v>
      </c>
      <c r="N46" s="164"/>
      <c r="O46" s="175"/>
      <c r="P46" s="175"/>
      <c r="Q46" s="175"/>
      <c r="R46" s="175"/>
      <c r="S46" s="164"/>
      <c r="T46" s="183"/>
      <c r="U46" s="178"/>
      <c r="V46" s="180"/>
      <c r="W46" s="164"/>
      <c r="X46" s="164"/>
      <c r="Y46" s="164"/>
      <c r="Z46" s="287"/>
      <c r="AA46" s="164"/>
      <c r="AB46" s="337"/>
      <c r="AC46" s="19"/>
    </row>
    <row r="47" spans="2:31" ht="168" customHeight="1" x14ac:dyDescent="0.2">
      <c r="B47" s="284"/>
      <c r="C47" s="4" t="s">
        <v>146</v>
      </c>
      <c r="D47" s="223"/>
      <c r="E47" s="243"/>
      <c r="F47" s="229"/>
      <c r="G47" s="175"/>
      <c r="H47" s="175"/>
      <c r="I47" s="175"/>
      <c r="J47" s="175"/>
      <c r="K47" s="175"/>
      <c r="L47" s="172"/>
      <c r="M47" s="170"/>
      <c r="N47" s="164"/>
      <c r="O47" s="175"/>
      <c r="P47" s="175"/>
      <c r="Q47" s="175"/>
      <c r="R47" s="175"/>
      <c r="S47" s="164"/>
      <c r="T47" s="183"/>
      <c r="U47" s="296"/>
      <c r="V47" s="180"/>
      <c r="W47" s="164"/>
      <c r="X47" s="164"/>
      <c r="Y47" s="164"/>
      <c r="Z47" s="288"/>
      <c r="AA47" s="282"/>
      <c r="AB47" s="337"/>
      <c r="AC47" s="19"/>
    </row>
    <row r="48" spans="2:31" ht="161.25" customHeight="1" x14ac:dyDescent="0.2">
      <c r="B48" s="284"/>
      <c r="C48" s="4" t="s">
        <v>95</v>
      </c>
      <c r="D48" s="223" t="s">
        <v>247</v>
      </c>
      <c r="E48" s="243" t="s">
        <v>48</v>
      </c>
      <c r="F48" s="229">
        <v>3</v>
      </c>
      <c r="G48" s="175" t="str">
        <f>IF(F48=1,"Muy Baja",IF(F48=2,"Baja", IF(F48=3,"Media",IF(F48=4,"Alta", IF(F48=5,"Muy Alta",)))))</f>
        <v>Media</v>
      </c>
      <c r="H48" s="175">
        <f>IF(I48="Moderado",3,IF(I48="Mayor",4,IF(I48="Catastrófico",5,)))</f>
        <v>4</v>
      </c>
      <c r="I48" s="175" t="s">
        <v>28</v>
      </c>
      <c r="J48" s="175">
        <f>+$F48*$H48</f>
        <v>12</v>
      </c>
      <c r="K48" s="175" t="s">
        <v>29</v>
      </c>
      <c r="L48" s="58" t="s">
        <v>159</v>
      </c>
      <c r="M48" s="56">
        <v>100</v>
      </c>
      <c r="N48" s="164">
        <v>1</v>
      </c>
      <c r="O48" s="175">
        <f>IF(P48="Muy baja",1,IF(P48="Baja",2,IF(P48="Media",3,IF(P48="Alta",4, IF(P48="Muy Alta",5,)))))</f>
        <v>2</v>
      </c>
      <c r="P48" s="175" t="s">
        <v>35</v>
      </c>
      <c r="Q48" s="175">
        <f>IF(R48="Moderado",3,IF(R48="Mayor",4,IF(R48="Catastrófico",5,)))</f>
        <v>4</v>
      </c>
      <c r="R48" s="175" t="s">
        <v>28</v>
      </c>
      <c r="S48" s="164">
        <f>+O48*Q48</f>
        <v>8</v>
      </c>
      <c r="T48" s="183" t="s">
        <v>29</v>
      </c>
      <c r="U48" s="178" t="s">
        <v>201</v>
      </c>
      <c r="V48" s="180" t="s">
        <v>195</v>
      </c>
      <c r="W48" s="164" t="s">
        <v>47</v>
      </c>
      <c r="X48" s="164" t="s">
        <v>196</v>
      </c>
      <c r="Y48" s="164" t="s">
        <v>65</v>
      </c>
      <c r="Z48" s="287"/>
      <c r="AA48" s="164"/>
      <c r="AB48" s="297">
        <v>1</v>
      </c>
      <c r="AC48" s="19"/>
    </row>
    <row r="49" spans="2:31" ht="206.25" customHeight="1" x14ac:dyDescent="0.2">
      <c r="B49" s="284"/>
      <c r="C49" s="4" t="s">
        <v>96</v>
      </c>
      <c r="D49" s="223"/>
      <c r="E49" s="243"/>
      <c r="F49" s="229"/>
      <c r="G49" s="175"/>
      <c r="H49" s="175"/>
      <c r="I49" s="175"/>
      <c r="J49" s="175"/>
      <c r="K49" s="175"/>
      <c r="L49" s="58" t="s">
        <v>160</v>
      </c>
      <c r="M49" s="56">
        <v>85</v>
      </c>
      <c r="N49" s="164"/>
      <c r="O49" s="175"/>
      <c r="P49" s="175"/>
      <c r="Q49" s="175"/>
      <c r="R49" s="175"/>
      <c r="S49" s="164"/>
      <c r="T49" s="183"/>
      <c r="U49" s="178"/>
      <c r="V49" s="180"/>
      <c r="W49" s="164"/>
      <c r="X49" s="164"/>
      <c r="Y49" s="164"/>
      <c r="Z49" s="289"/>
      <c r="AA49" s="164"/>
      <c r="AB49" s="297"/>
      <c r="AC49" s="19"/>
    </row>
    <row r="50" spans="2:31" ht="101.25" customHeight="1" x14ac:dyDescent="0.2">
      <c r="B50" s="284"/>
      <c r="C50" s="4" t="s">
        <v>146</v>
      </c>
      <c r="D50" s="223"/>
      <c r="E50" s="243"/>
      <c r="F50" s="229"/>
      <c r="G50" s="175"/>
      <c r="H50" s="175"/>
      <c r="I50" s="175"/>
      <c r="J50" s="175"/>
      <c r="K50" s="175"/>
      <c r="L50" s="245" t="s">
        <v>161</v>
      </c>
      <c r="M50" s="164">
        <v>100</v>
      </c>
      <c r="N50" s="164"/>
      <c r="O50" s="175"/>
      <c r="P50" s="175"/>
      <c r="Q50" s="175"/>
      <c r="R50" s="175"/>
      <c r="S50" s="164"/>
      <c r="T50" s="183"/>
      <c r="U50" s="178"/>
      <c r="V50" s="180"/>
      <c r="W50" s="164"/>
      <c r="X50" s="164"/>
      <c r="Y50" s="164"/>
      <c r="Z50" s="289"/>
      <c r="AA50" s="164"/>
      <c r="AB50" s="297"/>
      <c r="AC50" s="19"/>
    </row>
    <row r="51" spans="2:31" ht="126.75" customHeight="1" thickBot="1" x14ac:dyDescent="0.25">
      <c r="B51" s="285"/>
      <c r="C51" s="17" t="s">
        <v>49</v>
      </c>
      <c r="D51" s="224"/>
      <c r="E51" s="244"/>
      <c r="F51" s="230"/>
      <c r="G51" s="182"/>
      <c r="H51" s="182"/>
      <c r="I51" s="182"/>
      <c r="J51" s="182"/>
      <c r="K51" s="182"/>
      <c r="L51" s="258"/>
      <c r="M51" s="165"/>
      <c r="N51" s="165"/>
      <c r="O51" s="182"/>
      <c r="P51" s="182"/>
      <c r="Q51" s="182"/>
      <c r="R51" s="182"/>
      <c r="S51" s="165"/>
      <c r="T51" s="184"/>
      <c r="U51" s="185"/>
      <c r="V51" s="238"/>
      <c r="W51" s="165"/>
      <c r="X51" s="165"/>
      <c r="Y51" s="165"/>
      <c r="Z51" s="290"/>
      <c r="AA51" s="165"/>
      <c r="AB51" s="298"/>
      <c r="AC51" s="19"/>
    </row>
    <row r="52" spans="2:31" ht="165" customHeight="1" x14ac:dyDescent="0.2">
      <c r="B52" s="305" t="s">
        <v>75</v>
      </c>
      <c r="C52" s="70" t="s">
        <v>97</v>
      </c>
      <c r="D52" s="222" t="s">
        <v>246</v>
      </c>
      <c r="E52" s="242" t="s">
        <v>164</v>
      </c>
      <c r="F52" s="228">
        <v>3</v>
      </c>
      <c r="G52" s="174" t="str">
        <f>IF(F52=1,"Muy Baja",IF(F52=2,"Baja", IF(F52=3,"Media",IF(F52=4,"Alta", IF(F52=5,"Muy Alta",)))))</f>
        <v>Media</v>
      </c>
      <c r="H52" s="174">
        <f>IF(I52="Moderado",3,IF(I52="Mayor",4,IF(I52="Catastrófico",5,)))</f>
        <v>4</v>
      </c>
      <c r="I52" s="174" t="s">
        <v>28</v>
      </c>
      <c r="J52" s="174">
        <f>+$F52*$H52</f>
        <v>12</v>
      </c>
      <c r="K52" s="174" t="s">
        <v>29</v>
      </c>
      <c r="L52" s="107" t="s">
        <v>273</v>
      </c>
      <c r="M52" s="72">
        <v>85</v>
      </c>
      <c r="N52" s="176">
        <v>1</v>
      </c>
      <c r="O52" s="174">
        <f>IF(P52="Muy baja",1,IF(P52="Baja",2,IF(P52="Media",3,IF(P52="Alta",4, IF(P52="Muy Alta",5,)))))</f>
        <v>3</v>
      </c>
      <c r="P52" s="174" t="s">
        <v>109</v>
      </c>
      <c r="Q52" s="174">
        <f>IF(R52="Moderado",3,IF(R52="Mayor",4,IF(R52="Catastrófico",5,)))</f>
        <v>4</v>
      </c>
      <c r="R52" s="174" t="s">
        <v>28</v>
      </c>
      <c r="S52" s="176">
        <f>+O52*Q52</f>
        <v>12</v>
      </c>
      <c r="T52" s="237" t="s">
        <v>29</v>
      </c>
      <c r="U52" s="177" t="s">
        <v>163</v>
      </c>
      <c r="V52" s="179" t="s">
        <v>162</v>
      </c>
      <c r="W52" s="176" t="s">
        <v>50</v>
      </c>
      <c r="X52" s="77" t="s">
        <v>203</v>
      </c>
      <c r="Y52" s="176" t="s">
        <v>30</v>
      </c>
      <c r="Z52" s="176"/>
      <c r="AA52" s="233"/>
      <c r="AB52" s="166">
        <f>1/1</f>
        <v>1</v>
      </c>
      <c r="AC52" s="19"/>
      <c r="AD52" s="19"/>
      <c r="AE52" s="19"/>
    </row>
    <row r="53" spans="2:31" ht="233.25" customHeight="1" x14ac:dyDescent="0.2">
      <c r="B53" s="306"/>
      <c r="C53" s="4" t="s">
        <v>51</v>
      </c>
      <c r="D53" s="223"/>
      <c r="E53" s="243"/>
      <c r="F53" s="229"/>
      <c r="G53" s="175"/>
      <c r="H53" s="175"/>
      <c r="I53" s="175"/>
      <c r="J53" s="175"/>
      <c r="K53" s="175"/>
      <c r="L53" s="108" t="s">
        <v>301</v>
      </c>
      <c r="M53" s="97">
        <v>85</v>
      </c>
      <c r="N53" s="164"/>
      <c r="O53" s="175"/>
      <c r="P53" s="175"/>
      <c r="Q53" s="175"/>
      <c r="R53" s="175"/>
      <c r="S53" s="164"/>
      <c r="T53" s="183"/>
      <c r="U53" s="178"/>
      <c r="V53" s="180"/>
      <c r="W53" s="164"/>
      <c r="X53" s="62" t="s">
        <v>204</v>
      </c>
      <c r="Y53" s="164"/>
      <c r="Z53" s="164"/>
      <c r="AA53" s="299"/>
      <c r="AB53" s="167"/>
      <c r="AC53" s="19"/>
      <c r="AD53" s="19"/>
      <c r="AE53" s="19"/>
    </row>
    <row r="54" spans="2:31" ht="219" customHeight="1" x14ac:dyDescent="0.2">
      <c r="B54" s="306"/>
      <c r="C54" s="78" t="s">
        <v>52</v>
      </c>
      <c r="D54" s="309" t="s">
        <v>254</v>
      </c>
      <c r="E54" s="330" t="s">
        <v>102</v>
      </c>
      <c r="F54" s="332">
        <v>3</v>
      </c>
      <c r="G54" s="279" t="str">
        <f t="shared" ref="G54" si="3">IF(F54=1,"Muy Baja",IF(F54=2,"Baja", IF(F54=3,"Media",IF(F54=4,"Alta", IF(F54=5,"Muy Alta",)))))</f>
        <v>Media</v>
      </c>
      <c r="H54" s="279">
        <f>IF(I54="Moderado",3,IF(I54="Mayor",4,IF(I54="Catastrófico",5,)))</f>
        <v>4</v>
      </c>
      <c r="I54" s="279" t="s">
        <v>28</v>
      </c>
      <c r="J54" s="279">
        <f>+$F54*$H54</f>
        <v>12</v>
      </c>
      <c r="K54" s="279" t="s">
        <v>29</v>
      </c>
      <c r="L54" s="99" t="s">
        <v>166</v>
      </c>
      <c r="M54" s="56">
        <v>100</v>
      </c>
      <c r="N54" s="169">
        <v>1</v>
      </c>
      <c r="O54" s="279">
        <f>IF(P54="Muy baja",1,IF(P54="Baja",2,IF(P54="Media",3,IF(P54="Alta",4, IF(P54="Muy Alta",5,)))))</f>
        <v>2</v>
      </c>
      <c r="P54" s="279" t="s">
        <v>35</v>
      </c>
      <c r="Q54" s="279">
        <f>IF(R54="Moderado",3,IF(R54="Mayor",4,IF(R54="Catastrófico",5,)))</f>
        <v>4</v>
      </c>
      <c r="R54" s="279" t="s">
        <v>28</v>
      </c>
      <c r="S54" s="169">
        <f>+O54*Q54</f>
        <v>8</v>
      </c>
      <c r="T54" s="330" t="s">
        <v>29</v>
      </c>
      <c r="U54" s="334" t="s">
        <v>259</v>
      </c>
      <c r="V54" s="324" t="s">
        <v>168</v>
      </c>
      <c r="W54" s="169" t="s">
        <v>292</v>
      </c>
      <c r="X54" s="169" t="s">
        <v>167</v>
      </c>
      <c r="Y54" s="169" t="s">
        <v>30</v>
      </c>
      <c r="Z54" s="169"/>
      <c r="AA54" s="325"/>
      <c r="AB54" s="323">
        <f>1/1</f>
        <v>1</v>
      </c>
      <c r="AC54" s="19"/>
    </row>
    <row r="55" spans="2:31" ht="219" customHeight="1" x14ac:dyDescent="0.2">
      <c r="B55" s="306"/>
      <c r="C55" s="4" t="s">
        <v>52</v>
      </c>
      <c r="D55" s="260"/>
      <c r="E55" s="331"/>
      <c r="F55" s="333"/>
      <c r="G55" s="181"/>
      <c r="H55" s="181"/>
      <c r="I55" s="181"/>
      <c r="J55" s="181"/>
      <c r="K55" s="181"/>
      <c r="L55" s="99" t="s">
        <v>169</v>
      </c>
      <c r="M55" s="56">
        <v>95</v>
      </c>
      <c r="N55" s="170"/>
      <c r="O55" s="181"/>
      <c r="P55" s="181"/>
      <c r="Q55" s="181"/>
      <c r="R55" s="181"/>
      <c r="S55" s="170"/>
      <c r="T55" s="331"/>
      <c r="U55" s="335"/>
      <c r="V55" s="267"/>
      <c r="W55" s="170"/>
      <c r="X55" s="170"/>
      <c r="Y55" s="170"/>
      <c r="Z55" s="170"/>
      <c r="AA55" s="326"/>
      <c r="AB55" s="327"/>
      <c r="AC55" s="19"/>
    </row>
    <row r="56" spans="2:31" ht="181.5" customHeight="1" x14ac:dyDescent="0.2">
      <c r="B56" s="306"/>
      <c r="C56" s="61" t="s">
        <v>98</v>
      </c>
      <c r="D56" s="223" t="s">
        <v>245</v>
      </c>
      <c r="E56" s="277" t="s">
        <v>170</v>
      </c>
      <c r="F56" s="229">
        <v>3</v>
      </c>
      <c r="G56" s="175" t="str">
        <f t="shared" ref="G56" si="4">IF(F56=1,"Muy Baja",IF(F56=2,"Baja", IF(F56=3,"Media",IF(F56=4,"Alta", IF(F56=5,"Muy Alta",)))))</f>
        <v>Media</v>
      </c>
      <c r="H56" s="175">
        <f>IF(I56="Moderado",3,IF(I56="Mayor",4,IF(I56="Catastrófico",5,)))</f>
        <v>4</v>
      </c>
      <c r="I56" s="175" t="s">
        <v>28</v>
      </c>
      <c r="J56" s="175">
        <f>+$F56*$H56</f>
        <v>12</v>
      </c>
      <c r="K56" s="175" t="s">
        <v>29</v>
      </c>
      <c r="L56" s="99" t="s">
        <v>264</v>
      </c>
      <c r="M56" s="56">
        <v>100</v>
      </c>
      <c r="N56" s="164">
        <v>1</v>
      </c>
      <c r="O56" s="175">
        <f>IF(P56="Muy baja",1,IF(P56="Baja",2,IF(P56="Media",3,IF(P56="Alta",4, IF(P56="Muy Alta",5,)))))</f>
        <v>1</v>
      </c>
      <c r="P56" s="175" t="s">
        <v>171</v>
      </c>
      <c r="Q56" s="175">
        <f>IF(R56="Moderado",3,IF(R56="Mayor",4,IF(R56="Catastrófico",5,)))</f>
        <v>4</v>
      </c>
      <c r="R56" s="175" t="s">
        <v>28</v>
      </c>
      <c r="S56" s="164">
        <f>+O56*Q56</f>
        <v>4</v>
      </c>
      <c r="T56" s="183" t="s">
        <v>29</v>
      </c>
      <c r="U56" s="178" t="s">
        <v>287</v>
      </c>
      <c r="V56" s="180" t="s">
        <v>266</v>
      </c>
      <c r="W56" s="164" t="s">
        <v>197</v>
      </c>
      <c r="X56" s="164" t="s">
        <v>267</v>
      </c>
      <c r="Y56" s="164" t="s">
        <v>30</v>
      </c>
      <c r="Z56" s="164"/>
      <c r="AA56" s="164"/>
      <c r="AB56" s="167">
        <f>1/1</f>
        <v>1</v>
      </c>
    </row>
    <row r="57" spans="2:31" ht="94.5" customHeight="1" x14ac:dyDescent="0.2">
      <c r="B57" s="306"/>
      <c r="C57" s="302" t="s">
        <v>99</v>
      </c>
      <c r="D57" s="223"/>
      <c r="E57" s="277"/>
      <c r="F57" s="229"/>
      <c r="G57" s="175"/>
      <c r="H57" s="175"/>
      <c r="I57" s="175"/>
      <c r="J57" s="175"/>
      <c r="K57" s="175"/>
      <c r="L57" s="99" t="s">
        <v>289</v>
      </c>
      <c r="M57" s="56">
        <v>50</v>
      </c>
      <c r="N57" s="164"/>
      <c r="O57" s="175"/>
      <c r="P57" s="175"/>
      <c r="Q57" s="175"/>
      <c r="R57" s="175"/>
      <c r="S57" s="164"/>
      <c r="T57" s="183"/>
      <c r="U57" s="178"/>
      <c r="V57" s="180"/>
      <c r="W57" s="164"/>
      <c r="X57" s="164"/>
      <c r="Y57" s="164"/>
      <c r="Z57" s="164"/>
      <c r="AA57" s="164"/>
      <c r="AB57" s="167"/>
    </row>
    <row r="58" spans="2:31" ht="135.75" customHeight="1" x14ac:dyDescent="0.2">
      <c r="B58" s="307"/>
      <c r="C58" s="303"/>
      <c r="D58" s="309"/>
      <c r="E58" s="310"/>
      <c r="F58" s="311"/>
      <c r="G58" s="279"/>
      <c r="H58" s="279"/>
      <c r="I58" s="279"/>
      <c r="J58" s="279"/>
      <c r="K58" s="279"/>
      <c r="L58" s="98" t="s">
        <v>265</v>
      </c>
      <c r="M58" s="95"/>
      <c r="N58" s="169"/>
      <c r="O58" s="279"/>
      <c r="P58" s="279"/>
      <c r="Q58" s="279"/>
      <c r="R58" s="279"/>
      <c r="S58" s="169"/>
      <c r="T58" s="300"/>
      <c r="U58" s="301"/>
      <c r="V58" s="324"/>
      <c r="W58" s="169"/>
      <c r="X58" s="169"/>
      <c r="Y58" s="169"/>
      <c r="Z58" s="169"/>
      <c r="AA58" s="169"/>
      <c r="AB58" s="323"/>
    </row>
    <row r="59" spans="2:31" ht="184.5" customHeight="1" thickBot="1" x14ac:dyDescent="0.25">
      <c r="B59" s="308"/>
      <c r="C59" s="304"/>
      <c r="D59" s="224"/>
      <c r="E59" s="278"/>
      <c r="F59" s="230"/>
      <c r="G59" s="182"/>
      <c r="H59" s="182"/>
      <c r="I59" s="182"/>
      <c r="J59" s="182"/>
      <c r="K59" s="182"/>
      <c r="L59" s="100" t="s">
        <v>288</v>
      </c>
      <c r="M59" s="57">
        <v>100</v>
      </c>
      <c r="N59" s="165"/>
      <c r="O59" s="182"/>
      <c r="P59" s="182"/>
      <c r="Q59" s="182"/>
      <c r="R59" s="182"/>
      <c r="S59" s="165"/>
      <c r="T59" s="184"/>
      <c r="U59" s="185"/>
      <c r="V59" s="238"/>
      <c r="W59" s="165"/>
      <c r="X59" s="165"/>
      <c r="Y59" s="165"/>
      <c r="Z59" s="165"/>
      <c r="AA59" s="165"/>
      <c r="AB59" s="168"/>
    </row>
    <row r="60" spans="2:31" ht="134.25" customHeight="1" x14ac:dyDescent="0.2">
      <c r="B60" s="312" t="s">
        <v>54</v>
      </c>
      <c r="C60" s="4" t="s">
        <v>67</v>
      </c>
      <c r="D60" s="223" t="s">
        <v>244</v>
      </c>
      <c r="E60" s="243" t="s">
        <v>173</v>
      </c>
      <c r="F60" s="229">
        <v>3</v>
      </c>
      <c r="G60" s="175" t="str">
        <f>IF(F60=1,"Muy Baja",IF(F60=2,"Baja", IF(F60=3,"Media",IF(F60=4,"Alta", IF(F60=5,"Muy Alta",)))))</f>
        <v>Media</v>
      </c>
      <c r="H60" s="175">
        <f>IF(I60="Moderado",3,IF(I60="Mayor",4,IF(I60="Catastrófico",5,)))</f>
        <v>4</v>
      </c>
      <c r="I60" s="175" t="s">
        <v>28</v>
      </c>
      <c r="J60" s="175">
        <f>+$F60*$H60</f>
        <v>12</v>
      </c>
      <c r="K60" s="175" t="s">
        <v>29</v>
      </c>
      <c r="L60" s="22" t="s">
        <v>174</v>
      </c>
      <c r="M60" s="20">
        <v>100</v>
      </c>
      <c r="N60" s="164">
        <v>2</v>
      </c>
      <c r="O60" s="175">
        <f>IF(P60="Muy baja",1,IF(P60="Baja",2,IF(P60="Media",3,IF(P60="Alta",4, IF(P60="Muy Alta",5,)))))</f>
        <v>1</v>
      </c>
      <c r="P60" s="175" t="s">
        <v>111</v>
      </c>
      <c r="Q60" s="175">
        <f>IF(R60="Moderado",3,IF(R60="Mayor",4,IF(R60="Catastrófico",5,)))</f>
        <v>4</v>
      </c>
      <c r="R60" s="175" t="s">
        <v>28</v>
      </c>
      <c r="S60" s="164">
        <f>+O60*Q60</f>
        <v>4</v>
      </c>
      <c r="T60" s="183" t="s">
        <v>29</v>
      </c>
      <c r="U60" s="178" t="s">
        <v>177</v>
      </c>
      <c r="V60" s="180" t="s">
        <v>198</v>
      </c>
      <c r="W60" s="164" t="s">
        <v>55</v>
      </c>
      <c r="X60" s="164" t="s">
        <v>176</v>
      </c>
      <c r="Y60" s="164" t="s">
        <v>30</v>
      </c>
      <c r="Z60" s="320"/>
      <c r="AA60" s="321"/>
      <c r="AB60" s="316">
        <f>1/1</f>
        <v>1</v>
      </c>
      <c r="AC60" s="19"/>
    </row>
    <row r="61" spans="2:31" ht="95.25" customHeight="1" x14ac:dyDescent="0.2">
      <c r="B61" s="312"/>
      <c r="C61" s="4" t="s">
        <v>68</v>
      </c>
      <c r="D61" s="223"/>
      <c r="E61" s="243"/>
      <c r="F61" s="229"/>
      <c r="G61" s="175"/>
      <c r="H61" s="175"/>
      <c r="I61" s="175"/>
      <c r="J61" s="175"/>
      <c r="K61" s="175"/>
      <c r="L61" s="245" t="s">
        <v>175</v>
      </c>
      <c r="M61" s="164">
        <v>100</v>
      </c>
      <c r="N61" s="164"/>
      <c r="O61" s="175"/>
      <c r="P61" s="175"/>
      <c r="Q61" s="175"/>
      <c r="R61" s="175"/>
      <c r="S61" s="164"/>
      <c r="T61" s="183"/>
      <c r="U61" s="178"/>
      <c r="V61" s="180"/>
      <c r="W61" s="164"/>
      <c r="X61" s="164"/>
      <c r="Y61" s="164"/>
      <c r="Z61" s="320"/>
      <c r="AA61" s="322"/>
      <c r="AB61" s="316"/>
      <c r="AC61" s="19"/>
    </row>
    <row r="62" spans="2:31" ht="78.75" customHeight="1" x14ac:dyDescent="0.2">
      <c r="B62" s="312"/>
      <c r="C62" s="4" t="s">
        <v>172</v>
      </c>
      <c r="D62" s="223"/>
      <c r="E62" s="243"/>
      <c r="F62" s="229"/>
      <c r="G62" s="175"/>
      <c r="H62" s="175"/>
      <c r="I62" s="175"/>
      <c r="J62" s="175"/>
      <c r="K62" s="175"/>
      <c r="L62" s="245"/>
      <c r="M62" s="164"/>
      <c r="N62" s="164"/>
      <c r="O62" s="175"/>
      <c r="P62" s="175"/>
      <c r="Q62" s="175"/>
      <c r="R62" s="175"/>
      <c r="S62" s="164"/>
      <c r="T62" s="183"/>
      <c r="U62" s="178"/>
      <c r="V62" s="180"/>
      <c r="W62" s="164"/>
      <c r="X62" s="164"/>
      <c r="Y62" s="164"/>
      <c r="Z62" s="320"/>
      <c r="AA62" s="322"/>
      <c r="AB62" s="316"/>
      <c r="AC62" s="19"/>
    </row>
    <row r="63" spans="2:31" ht="81.75" customHeight="1" x14ac:dyDescent="0.2">
      <c r="B63" s="312"/>
      <c r="C63" s="4" t="s">
        <v>146</v>
      </c>
      <c r="D63" s="223" t="s">
        <v>243</v>
      </c>
      <c r="E63" s="243" t="s">
        <v>69</v>
      </c>
      <c r="F63" s="229">
        <v>3</v>
      </c>
      <c r="G63" s="175" t="str">
        <f>IF(F63=1,"Muy Baja",IF(F63=2,"Baja", IF(F63=3,"Media",IF(F63,"Alta", IF(F63=5,"Muy Alta",)))))</f>
        <v>Media</v>
      </c>
      <c r="H63" s="175">
        <f>IF(I63="Moderado",3,IF(I63="Mayor",4,IF(I63="Catastrófico",5,)))</f>
        <v>4</v>
      </c>
      <c r="I63" s="175" t="s">
        <v>28</v>
      </c>
      <c r="J63" s="175">
        <f>+$F63*$H63</f>
        <v>12</v>
      </c>
      <c r="K63" s="175" t="s">
        <v>29</v>
      </c>
      <c r="L63" s="22" t="s">
        <v>179</v>
      </c>
      <c r="M63" s="20">
        <v>100</v>
      </c>
      <c r="N63" s="164">
        <v>2</v>
      </c>
      <c r="O63" s="175">
        <f>IF(P63="Muy baja",1,IF(P63="Baja",2,IF(P63="Media",3,IF(P63="Alta",4, IF(P63="Muy Alta",5,)))))</f>
        <v>1</v>
      </c>
      <c r="P63" s="175" t="s">
        <v>111</v>
      </c>
      <c r="Q63" s="175">
        <f>IF(R63="Moderado",3,IF(R63="Mayor",4,IF(R63="Catastrófico",5,)))</f>
        <v>4</v>
      </c>
      <c r="R63" s="175" t="s">
        <v>28</v>
      </c>
      <c r="S63" s="164">
        <f>+O63*Q63</f>
        <v>4</v>
      </c>
      <c r="T63" s="183" t="s">
        <v>29</v>
      </c>
      <c r="U63" s="178" t="s">
        <v>183</v>
      </c>
      <c r="V63" s="180" t="s">
        <v>184</v>
      </c>
      <c r="W63" s="164" t="s">
        <v>70</v>
      </c>
      <c r="X63" s="164" t="s">
        <v>185</v>
      </c>
      <c r="Y63" s="164" t="s">
        <v>30</v>
      </c>
      <c r="Z63" s="175"/>
      <c r="AA63" s="175"/>
      <c r="AB63" s="318">
        <v>1</v>
      </c>
      <c r="AC63" s="19"/>
      <c r="AD63" s="19"/>
    </row>
    <row r="64" spans="2:31" ht="86.25" customHeight="1" x14ac:dyDescent="0.2">
      <c r="B64" s="312"/>
      <c r="C64" s="4" t="s">
        <v>56</v>
      </c>
      <c r="D64" s="223"/>
      <c r="E64" s="243"/>
      <c r="F64" s="229"/>
      <c r="G64" s="175"/>
      <c r="H64" s="175"/>
      <c r="I64" s="175"/>
      <c r="J64" s="175"/>
      <c r="K64" s="175"/>
      <c r="L64" s="22" t="s">
        <v>182</v>
      </c>
      <c r="M64" s="20">
        <v>100</v>
      </c>
      <c r="N64" s="164"/>
      <c r="O64" s="175"/>
      <c r="P64" s="175"/>
      <c r="Q64" s="175"/>
      <c r="R64" s="175"/>
      <c r="S64" s="164"/>
      <c r="T64" s="183"/>
      <c r="U64" s="178"/>
      <c r="V64" s="180"/>
      <c r="W64" s="164"/>
      <c r="X64" s="164"/>
      <c r="Y64" s="164"/>
      <c r="Z64" s="175"/>
      <c r="AA64" s="317"/>
      <c r="AB64" s="319"/>
      <c r="AC64" s="19"/>
      <c r="AD64" s="19"/>
    </row>
    <row r="65" spans="1:30" ht="75" customHeight="1" x14ac:dyDescent="0.2">
      <c r="B65" s="312"/>
      <c r="C65" s="302" t="s">
        <v>178</v>
      </c>
      <c r="D65" s="223"/>
      <c r="E65" s="243"/>
      <c r="F65" s="229"/>
      <c r="G65" s="175"/>
      <c r="H65" s="175"/>
      <c r="I65" s="175"/>
      <c r="J65" s="175"/>
      <c r="K65" s="175"/>
      <c r="L65" s="22" t="s">
        <v>180</v>
      </c>
      <c r="M65" s="20">
        <v>100</v>
      </c>
      <c r="N65" s="164"/>
      <c r="O65" s="175"/>
      <c r="P65" s="175"/>
      <c r="Q65" s="175"/>
      <c r="R65" s="175"/>
      <c r="S65" s="164"/>
      <c r="T65" s="183"/>
      <c r="U65" s="178"/>
      <c r="V65" s="180"/>
      <c r="W65" s="164"/>
      <c r="X65" s="164"/>
      <c r="Y65" s="164"/>
      <c r="Z65" s="175"/>
      <c r="AA65" s="317"/>
      <c r="AB65" s="319"/>
      <c r="AC65" s="19"/>
      <c r="AD65" s="19"/>
    </row>
    <row r="66" spans="1:30" ht="82.5" customHeight="1" x14ac:dyDescent="0.2">
      <c r="B66" s="312"/>
      <c r="C66" s="314"/>
      <c r="D66" s="223"/>
      <c r="E66" s="243"/>
      <c r="F66" s="229"/>
      <c r="G66" s="175"/>
      <c r="H66" s="175"/>
      <c r="I66" s="175"/>
      <c r="J66" s="175"/>
      <c r="K66" s="175"/>
      <c r="L66" s="22" t="s">
        <v>181</v>
      </c>
      <c r="M66" s="20">
        <v>100</v>
      </c>
      <c r="N66" s="164"/>
      <c r="O66" s="175"/>
      <c r="P66" s="175"/>
      <c r="Q66" s="175"/>
      <c r="R66" s="175"/>
      <c r="S66" s="164"/>
      <c r="T66" s="183"/>
      <c r="U66" s="178"/>
      <c r="V66" s="180"/>
      <c r="W66" s="164"/>
      <c r="X66" s="164"/>
      <c r="Y66" s="164"/>
      <c r="Z66" s="175"/>
      <c r="AA66" s="317"/>
      <c r="AB66" s="319"/>
      <c r="AC66" s="19"/>
      <c r="AD66" s="19"/>
    </row>
    <row r="67" spans="1:30" ht="64.5" customHeight="1" x14ac:dyDescent="0.2">
      <c r="B67" s="312"/>
      <c r="C67" s="4" t="s">
        <v>41</v>
      </c>
      <c r="D67" s="223" t="s">
        <v>242</v>
      </c>
      <c r="E67" s="277" t="s">
        <v>102</v>
      </c>
      <c r="F67" s="229">
        <v>3</v>
      </c>
      <c r="G67" s="175" t="str">
        <f>IF(F67=1,"Muy Baja",IF(F67=2,"Baja", IF(F67=3,"Media",IF(F67,"Alta", IF(F67=5,"Muy Alta",)))))</f>
        <v>Media</v>
      </c>
      <c r="H67" s="175">
        <f>IF(I67="Moderado",3,IF(I67="Mayor",4,IF(I67="Catastrófico",5,)))</f>
        <v>4</v>
      </c>
      <c r="I67" s="175" t="s">
        <v>28</v>
      </c>
      <c r="J67" s="175">
        <f>+$F67*$H67</f>
        <v>12</v>
      </c>
      <c r="K67" s="175" t="s">
        <v>29</v>
      </c>
      <c r="L67" s="22" t="s">
        <v>71</v>
      </c>
      <c r="M67" s="20">
        <v>100</v>
      </c>
      <c r="N67" s="164">
        <v>2</v>
      </c>
      <c r="O67" s="175">
        <f>IF(P67="Muy baja",1,IF(P67="Baja",2,IF(P67="Media",3,IF(P67="Alta",4, IF(P67="Muy Alta",5,)))))</f>
        <v>1</v>
      </c>
      <c r="P67" s="175" t="s">
        <v>111</v>
      </c>
      <c r="Q67" s="175">
        <f>IF(R67="Moderado",3,IF(R67="Mayor",4,IF(R67="Catastrófico",5,)))</f>
        <v>4</v>
      </c>
      <c r="R67" s="175" t="s">
        <v>28</v>
      </c>
      <c r="S67" s="164">
        <f>+O67*Q67</f>
        <v>4</v>
      </c>
      <c r="T67" s="183" t="s">
        <v>29</v>
      </c>
      <c r="U67" s="178" t="s">
        <v>105</v>
      </c>
      <c r="V67" s="180" t="s">
        <v>186</v>
      </c>
      <c r="W67" s="164" t="s">
        <v>104</v>
      </c>
      <c r="X67" s="164" t="s">
        <v>187</v>
      </c>
      <c r="Y67" s="164" t="s">
        <v>30</v>
      </c>
      <c r="Z67" s="287"/>
      <c r="AA67" s="282"/>
      <c r="AB67" s="316">
        <v>1</v>
      </c>
      <c r="AC67" s="19"/>
      <c r="AD67" s="19"/>
    </row>
    <row r="68" spans="1:30" ht="61.5" customHeight="1" x14ac:dyDescent="0.2">
      <c r="B68" s="312"/>
      <c r="C68" s="4" t="s">
        <v>146</v>
      </c>
      <c r="D68" s="223"/>
      <c r="E68" s="277"/>
      <c r="F68" s="229"/>
      <c r="G68" s="175"/>
      <c r="H68" s="175"/>
      <c r="I68" s="175"/>
      <c r="J68" s="175"/>
      <c r="K68" s="175"/>
      <c r="L68" s="22" t="s">
        <v>103</v>
      </c>
      <c r="M68" s="20">
        <v>100</v>
      </c>
      <c r="N68" s="164"/>
      <c r="O68" s="175"/>
      <c r="P68" s="175"/>
      <c r="Q68" s="175"/>
      <c r="R68" s="175"/>
      <c r="S68" s="164"/>
      <c r="T68" s="183"/>
      <c r="U68" s="178"/>
      <c r="V68" s="180"/>
      <c r="W68" s="164"/>
      <c r="X68" s="164"/>
      <c r="Y68" s="164"/>
      <c r="Z68" s="287"/>
      <c r="AA68" s="282"/>
      <c r="AB68" s="316"/>
      <c r="AC68" s="19"/>
      <c r="AD68" s="19"/>
    </row>
    <row r="69" spans="1:30" ht="69.75" customHeight="1" x14ac:dyDescent="0.2">
      <c r="B69" s="312"/>
      <c r="C69" s="4" t="s">
        <v>57</v>
      </c>
      <c r="D69" s="223"/>
      <c r="E69" s="277"/>
      <c r="F69" s="229"/>
      <c r="G69" s="175"/>
      <c r="H69" s="175"/>
      <c r="I69" s="175"/>
      <c r="J69" s="175"/>
      <c r="K69" s="175"/>
      <c r="L69" s="22" t="s">
        <v>72</v>
      </c>
      <c r="M69" s="20">
        <v>100</v>
      </c>
      <c r="N69" s="164"/>
      <c r="O69" s="175"/>
      <c r="P69" s="175"/>
      <c r="Q69" s="175"/>
      <c r="R69" s="175"/>
      <c r="S69" s="164"/>
      <c r="T69" s="183"/>
      <c r="U69" s="178"/>
      <c r="V69" s="180"/>
      <c r="W69" s="164"/>
      <c r="X69" s="164"/>
      <c r="Y69" s="164"/>
      <c r="Z69" s="287"/>
      <c r="AA69" s="282"/>
      <c r="AB69" s="316"/>
      <c r="AC69" s="19"/>
      <c r="AD69" s="19"/>
    </row>
    <row r="70" spans="1:30" ht="61.5" customHeight="1" thickBot="1" x14ac:dyDescent="0.25">
      <c r="B70" s="313"/>
      <c r="C70" s="17" t="s">
        <v>58</v>
      </c>
      <c r="D70" s="224"/>
      <c r="E70" s="278"/>
      <c r="F70" s="230"/>
      <c r="G70" s="175"/>
      <c r="H70" s="182"/>
      <c r="I70" s="182"/>
      <c r="J70" s="182"/>
      <c r="K70" s="182"/>
      <c r="L70" s="18" t="s">
        <v>73</v>
      </c>
      <c r="M70" s="21">
        <v>100</v>
      </c>
      <c r="N70" s="165"/>
      <c r="O70" s="182"/>
      <c r="P70" s="182"/>
      <c r="Q70" s="182"/>
      <c r="R70" s="182"/>
      <c r="S70" s="165"/>
      <c r="T70" s="184"/>
      <c r="U70" s="185"/>
      <c r="V70" s="238"/>
      <c r="W70" s="165"/>
      <c r="X70" s="165"/>
      <c r="Y70" s="165"/>
      <c r="Z70" s="293"/>
      <c r="AA70" s="315"/>
      <c r="AB70" s="316"/>
      <c r="AC70" s="19"/>
      <c r="AD70" s="19"/>
    </row>
    <row r="71" spans="1:30" s="16" customFormat="1" ht="33" customHeight="1" x14ac:dyDescent="0.2">
      <c r="A71" s="10"/>
      <c r="B71" s="3"/>
      <c r="C71" s="11"/>
      <c r="D71" s="12"/>
      <c r="E71" s="13"/>
      <c r="F71" s="12"/>
      <c r="G71" s="12"/>
      <c r="H71" s="12"/>
      <c r="I71" s="12"/>
      <c r="J71" s="12"/>
      <c r="K71" s="12"/>
      <c r="L71" s="14"/>
      <c r="M71" s="14"/>
      <c r="N71" s="14"/>
      <c r="O71" s="14"/>
      <c r="P71" s="14"/>
      <c r="Q71" s="12"/>
      <c r="R71" s="12"/>
      <c r="S71" s="12"/>
      <c r="T71" s="12"/>
      <c r="U71" s="14"/>
      <c r="V71" s="15"/>
      <c r="W71" s="12"/>
      <c r="X71" s="12"/>
      <c r="Y71" s="12"/>
      <c r="Z71" s="10"/>
      <c r="AA71" s="10"/>
      <c r="AB71" s="25"/>
    </row>
    <row r="72" spans="1:30" s="16" customFormat="1" ht="93" customHeight="1" x14ac:dyDescent="0.2">
      <c r="A72" s="10"/>
      <c r="B72" s="3"/>
      <c r="C72" s="11"/>
      <c r="D72" s="12"/>
      <c r="E72" s="13"/>
      <c r="F72" s="12"/>
      <c r="G72" s="12"/>
      <c r="H72" s="12"/>
      <c r="I72" s="12"/>
      <c r="J72" s="12"/>
      <c r="K72" s="12"/>
      <c r="L72" s="14"/>
      <c r="M72" s="14"/>
      <c r="N72" s="14"/>
      <c r="O72" s="14"/>
      <c r="P72" s="14"/>
      <c r="Q72" s="12"/>
      <c r="R72" s="12"/>
      <c r="S72" s="12"/>
      <c r="T72" s="12"/>
      <c r="U72" s="14"/>
      <c r="V72" s="15"/>
      <c r="W72" s="12"/>
      <c r="X72" s="12"/>
      <c r="Y72" s="12"/>
      <c r="Z72" s="10"/>
      <c r="AA72" s="10"/>
      <c r="AB72" s="25"/>
    </row>
    <row r="73" spans="1:30" ht="93" customHeight="1" x14ac:dyDescent="0.2">
      <c r="AB73" s="25"/>
    </row>
    <row r="74" spans="1:30" ht="93" customHeight="1" x14ac:dyDescent="0.2">
      <c r="AB74" s="26"/>
    </row>
  </sheetData>
  <protectedRanges>
    <protectedRange sqref="U31:U33 U67:U72 U18:U23 U41:U43 U54:U55" name="Rango1_2_1"/>
    <protectedRange sqref="L37:L39 L32:L33 L67 L69:L70 L71:P72" name="Rango1_2_1_1"/>
    <protectedRange sqref="W67:X72 W44:X47 W54:X55" name="Rango1_1_1_1"/>
    <protectedRange sqref="Y44:Y51 Y40 Y71:Y72" name="Rango1_1_1_2"/>
    <protectedRange sqref="L15 L17" name="Rango1_2_1_1_1"/>
    <protectedRange sqref="U15:U17" name="Rango1_2_1_2"/>
    <protectedRange sqref="W15:X17" name="Rango1_1_1_1_1"/>
    <protectedRange sqref="Y28 Y41:Y43 Y15:Y27 Y31:Y36" name="Rango1_1_1_2_1"/>
    <protectedRange sqref="L29:L30" name="Rango1_2_1_1_2"/>
    <protectedRange sqref="U29:U30" name="Rango1_2_1_3"/>
    <protectedRange sqref="W29:X30" name="Rango1_1_1_1_2"/>
    <protectedRange sqref="Y29:Y30" name="Rango1_1_1_2_2"/>
    <protectedRange sqref="W31:X33 W41:X43" name="Rango1_1_1_1_3"/>
    <protectedRange sqref="Y37:Y39" name="Rango1_1_1_2_3"/>
    <protectedRange sqref="L34:L36" name="Rango1_2_1_1_4"/>
    <protectedRange sqref="U34:U36" name="Rango1_2_1_5"/>
    <protectedRange sqref="W34:X36" name="Rango1_1_1_1_5"/>
    <protectedRange sqref="U37:U39" name="Rango1_2_1_6"/>
    <protectedRange sqref="W37:X39" name="Rango1_1_1_1_6"/>
    <protectedRange sqref="L41:L43 L40" name="Rango1_2_1_1_6"/>
    <protectedRange sqref="U40" name="Rango1_2_1_9"/>
    <protectedRange sqref="W40:X40" name="Rango1_1_1_1_9"/>
    <protectedRange sqref="L48:L51" name="Rango1_2_1_1_7"/>
    <protectedRange sqref="U48:U51" name="Rango1_2_1_10"/>
    <protectedRange sqref="W48:X51" name="Rango1_1_1_1_10"/>
    <protectedRange sqref="L52" name="Rango1_2_1_1_8"/>
    <protectedRange sqref="U52:U53" name="Rango1_2_1_11"/>
    <protectedRange sqref="W52:X53" name="Rango1_1_1_1_11"/>
    <protectedRange sqref="Y54:Y55 Y56:Y59 Y52:Y53" name="Rango1_1_1_2_9"/>
    <protectedRange sqref="L54:L55" name="Rango1_2_1_1_10"/>
    <protectedRange sqref="L60:L62" name="Rango1_2_1_1_9"/>
    <protectedRange sqref="W60:X62" name="Rango1_1_1_1_12"/>
    <protectedRange sqref="Y60:Y62" name="Rango1_1_1_2_10"/>
    <protectedRange sqref="U60:U62" name="Rango1_2_1_2_1"/>
    <protectedRange sqref="L64:L66" name="Rango1_2_1_1_13"/>
    <protectedRange sqref="U63:U66" name="Rango1_2_1_12"/>
    <protectedRange sqref="W63:X66" name="Rango1_1_1_1_14"/>
    <protectedRange sqref="Y63:Y70" name="Rango1_1_1_2_12"/>
    <protectedRange sqref="L18:L22" name="Rango1_2_1_1_15"/>
    <protectedRange sqref="W18:X20 W21:W23" name="Rango1_1_1_1_16"/>
    <protectedRange sqref="L23" name="Rango1_2_1_1_16"/>
    <protectedRange sqref="X21:X23 W28:X28 W27:X27" name="Rango1_1_1_1_17"/>
    <protectedRange sqref="U24:U26" name="Rango1_2_1_14"/>
    <protectedRange sqref="L28 U28 U27 L27" name="Rango1_2_1_1_18"/>
    <protectedRange sqref="L44:L47" name="Rango1_2_1_1_29"/>
    <protectedRange sqref="C15:E17" name="Rango1_1_1_3"/>
    <protectedRange sqref="C31:D33" name="Rango1_1_1_4_2"/>
    <protectedRange sqref="C34:E36" name="Rango1_1_1_3_1"/>
    <protectedRange sqref="C37:D39" name="Rango1_1_1_3_2"/>
    <protectedRange sqref="D28:E28 C27:E27" name="Rango1_1_1_8_1"/>
    <protectedRange sqref="L56:L59" name="Rango1_2_1_1_11_1"/>
    <protectedRange sqref="C56:E59" name="Rango1_1_1_6_2"/>
    <protectedRange sqref="U56:U59" name="Rango1_2_1_15"/>
    <protectedRange sqref="W56:X59" name="Rango1_1_1_1_15"/>
    <protectedRange sqref="C42:C43" name="Rango1_1_1"/>
    <protectedRange sqref="L24:L26" name="Rango1_2_1_1_17_1"/>
  </protectedRanges>
  <autoFilter ref="A13:WRQ72" xr:uid="{00000000-0009-0000-0000-000000000000}">
    <filterColumn colId="5" showButton="0"/>
    <filterColumn colId="7" showButton="0"/>
    <filterColumn colId="9" showButton="0"/>
    <filterColumn colId="18" showButton="0"/>
  </autoFilter>
  <mergeCells count="476">
    <mergeCell ref="AB29:AB30"/>
    <mergeCell ref="D54:D55"/>
    <mergeCell ref="E54:E55"/>
    <mergeCell ref="F54:F55"/>
    <mergeCell ref="G54:G55"/>
    <mergeCell ref="H54:H55"/>
    <mergeCell ref="I54:I55"/>
    <mergeCell ref="J54:J55"/>
    <mergeCell ref="K54:K55"/>
    <mergeCell ref="N54:N55"/>
    <mergeCell ref="O54:O55"/>
    <mergeCell ref="P54:P55"/>
    <mergeCell ref="Q54:Q55"/>
    <mergeCell ref="R54:R55"/>
    <mergeCell ref="S54:S55"/>
    <mergeCell ref="T54:T55"/>
    <mergeCell ref="U54:U55"/>
    <mergeCell ref="V54:V55"/>
    <mergeCell ref="W54:W55"/>
    <mergeCell ref="X54:X55"/>
    <mergeCell ref="AB44:AB47"/>
    <mergeCell ref="K52:K53"/>
    <mergeCell ref="N52:N53"/>
    <mergeCell ref="N48:N51"/>
    <mergeCell ref="AA56:AA59"/>
    <mergeCell ref="AB56:AB59"/>
    <mergeCell ref="V56:V59"/>
    <mergeCell ref="W56:W59"/>
    <mergeCell ref="X56:X59"/>
    <mergeCell ref="Y56:Y59"/>
    <mergeCell ref="Z56:Z59"/>
    <mergeCell ref="Z54:Z55"/>
    <mergeCell ref="AA54:AA55"/>
    <mergeCell ref="AB54:AB55"/>
    <mergeCell ref="Y54:Y55"/>
    <mergeCell ref="Z63:Z66"/>
    <mergeCell ref="AA63:AA66"/>
    <mergeCell ref="AB63:AB66"/>
    <mergeCell ref="Q63:Q66"/>
    <mergeCell ref="R63:R66"/>
    <mergeCell ref="S63:S66"/>
    <mergeCell ref="Z60:Z62"/>
    <mergeCell ref="AA60:AA62"/>
    <mergeCell ref="AB60:AB62"/>
    <mergeCell ref="V60:V62"/>
    <mergeCell ref="W60:W62"/>
    <mergeCell ref="X60:X62"/>
    <mergeCell ref="Y60:Y62"/>
    <mergeCell ref="P67:P70"/>
    <mergeCell ref="W63:W66"/>
    <mergeCell ref="X63:X66"/>
    <mergeCell ref="Y63:Y66"/>
    <mergeCell ref="V63:V66"/>
    <mergeCell ref="N63:N66"/>
    <mergeCell ref="O63:O66"/>
    <mergeCell ref="P63:P66"/>
    <mergeCell ref="N67:N70"/>
    <mergeCell ref="O67:O70"/>
    <mergeCell ref="W67:W70"/>
    <mergeCell ref="X67:X70"/>
    <mergeCell ref="Y67:Y70"/>
    <mergeCell ref="Z67:Z70"/>
    <mergeCell ref="AA67:AA70"/>
    <mergeCell ref="AB67:AB70"/>
    <mergeCell ref="Q67:Q70"/>
    <mergeCell ref="R67:R70"/>
    <mergeCell ref="S67:S70"/>
    <mergeCell ref="T67:T70"/>
    <mergeCell ref="U67:U70"/>
    <mergeCell ref="V67:V70"/>
    <mergeCell ref="L61:L62"/>
    <mergeCell ref="M61:M62"/>
    <mergeCell ref="D63:D66"/>
    <mergeCell ref="E63:E66"/>
    <mergeCell ref="F63:F66"/>
    <mergeCell ref="G63:G66"/>
    <mergeCell ref="H63:H66"/>
    <mergeCell ref="T60:T62"/>
    <mergeCell ref="U60:U62"/>
    <mergeCell ref="N60:N62"/>
    <mergeCell ref="O60:O62"/>
    <mergeCell ref="P60:P62"/>
    <mergeCell ref="Q60:Q62"/>
    <mergeCell ref="R60:R62"/>
    <mergeCell ref="S60:S62"/>
    <mergeCell ref="T63:T66"/>
    <mergeCell ref="U63:U66"/>
    <mergeCell ref="I63:I66"/>
    <mergeCell ref="J63:J66"/>
    <mergeCell ref="K63:K66"/>
    <mergeCell ref="B60:B70"/>
    <mergeCell ref="D60:D62"/>
    <mergeCell ref="E60:E62"/>
    <mergeCell ref="F60:F62"/>
    <mergeCell ref="G60:G62"/>
    <mergeCell ref="H60:H62"/>
    <mergeCell ref="I60:I62"/>
    <mergeCell ref="J60:J62"/>
    <mergeCell ref="K60:K62"/>
    <mergeCell ref="C65:C66"/>
    <mergeCell ref="D67:D70"/>
    <mergeCell ref="E67:E70"/>
    <mergeCell ref="F67:F70"/>
    <mergeCell ref="G67:G70"/>
    <mergeCell ref="H67:H70"/>
    <mergeCell ref="I67:I70"/>
    <mergeCell ref="J67:J70"/>
    <mergeCell ref="K67:K70"/>
    <mergeCell ref="C57:C59"/>
    <mergeCell ref="B52:B59"/>
    <mergeCell ref="D52:D53"/>
    <mergeCell ref="E52:E53"/>
    <mergeCell ref="F52:F53"/>
    <mergeCell ref="G52:G53"/>
    <mergeCell ref="H52:H53"/>
    <mergeCell ref="I52:I53"/>
    <mergeCell ref="J52:J53"/>
    <mergeCell ref="D56:D59"/>
    <mergeCell ref="E56:E59"/>
    <mergeCell ref="F56:F59"/>
    <mergeCell ref="G56:G59"/>
    <mergeCell ref="H56:H59"/>
    <mergeCell ref="I56:I59"/>
    <mergeCell ref="J56:J59"/>
    <mergeCell ref="O48:O51"/>
    <mergeCell ref="P48:P51"/>
    <mergeCell ref="K56:K59"/>
    <mergeCell ref="N56:N59"/>
    <mergeCell ref="W52:W53"/>
    <mergeCell ref="M50:M51"/>
    <mergeCell ref="O56:O59"/>
    <mergeCell ref="P56:P59"/>
    <mergeCell ref="Q56:Q59"/>
    <mergeCell ref="R56:R59"/>
    <mergeCell ref="S56:S59"/>
    <mergeCell ref="T56:T59"/>
    <mergeCell ref="U56:U59"/>
    <mergeCell ref="O52:O53"/>
    <mergeCell ref="P52:P53"/>
    <mergeCell ref="Y52:Y53"/>
    <mergeCell ref="T52:T53"/>
    <mergeCell ref="AA48:AA51"/>
    <mergeCell ref="AB48:AB51"/>
    <mergeCell ref="Q48:Q51"/>
    <mergeCell ref="R48:R51"/>
    <mergeCell ref="S48:S51"/>
    <mergeCell ref="T48:T51"/>
    <mergeCell ref="U48:U51"/>
    <mergeCell ref="V48:V51"/>
    <mergeCell ref="Z52:Z53"/>
    <mergeCell ref="AA52:AA53"/>
    <mergeCell ref="AB52:AB53"/>
    <mergeCell ref="Q52:Q53"/>
    <mergeCell ref="R52:R53"/>
    <mergeCell ref="S52:S53"/>
    <mergeCell ref="U52:U53"/>
    <mergeCell ref="V52:V53"/>
    <mergeCell ref="X44:X47"/>
    <mergeCell ref="Y44:Y47"/>
    <mergeCell ref="T44:T47"/>
    <mergeCell ref="U44:U47"/>
    <mergeCell ref="V44:V47"/>
    <mergeCell ref="W44:W47"/>
    <mergeCell ref="N44:N47"/>
    <mergeCell ref="O44:O47"/>
    <mergeCell ref="P44:P47"/>
    <mergeCell ref="Q44:Q47"/>
    <mergeCell ref="R44:R47"/>
    <mergeCell ref="S44:S47"/>
    <mergeCell ref="B40:B43"/>
    <mergeCell ref="Y41:Y43"/>
    <mergeCell ref="Z41:Z43"/>
    <mergeCell ref="AA41:AA43"/>
    <mergeCell ref="P41:P43"/>
    <mergeCell ref="Q41:Q43"/>
    <mergeCell ref="R41:R43"/>
    <mergeCell ref="S41:S43"/>
    <mergeCell ref="T41:T43"/>
    <mergeCell ref="U41:U43"/>
    <mergeCell ref="L41:L42"/>
    <mergeCell ref="M41:M42"/>
    <mergeCell ref="N41:N43"/>
    <mergeCell ref="O41:O43"/>
    <mergeCell ref="J41:J43"/>
    <mergeCell ref="K41:K43"/>
    <mergeCell ref="AA44:AA47"/>
    <mergeCell ref="B44:B51"/>
    <mergeCell ref="D44:D47"/>
    <mergeCell ref="E44:E47"/>
    <mergeCell ref="F44:F47"/>
    <mergeCell ref="G44:G47"/>
    <mergeCell ref="H44:H47"/>
    <mergeCell ref="I44:I47"/>
    <mergeCell ref="J44:J47"/>
    <mergeCell ref="K44:K47"/>
    <mergeCell ref="D48:D51"/>
    <mergeCell ref="E48:E51"/>
    <mergeCell ref="F48:F51"/>
    <mergeCell ref="G48:G51"/>
    <mergeCell ref="H48:H51"/>
    <mergeCell ref="I48:I51"/>
    <mergeCell ref="J48:J51"/>
    <mergeCell ref="K48:K51"/>
    <mergeCell ref="L50:L51"/>
    <mergeCell ref="Z44:Z47"/>
    <mergeCell ref="W48:W51"/>
    <mergeCell ref="X48:X51"/>
    <mergeCell ref="Y48:Y51"/>
    <mergeCell ref="Z48:Z51"/>
    <mergeCell ref="AB41:AB43"/>
    <mergeCell ref="V41:V43"/>
    <mergeCell ref="W41:W43"/>
    <mergeCell ref="X41:X43"/>
    <mergeCell ref="D41:D43"/>
    <mergeCell ref="E41:E43"/>
    <mergeCell ref="F41:F43"/>
    <mergeCell ref="G41:G43"/>
    <mergeCell ref="H41:H43"/>
    <mergeCell ref="I41:I43"/>
    <mergeCell ref="AA37:AA39"/>
    <mergeCell ref="W37:W39"/>
    <mergeCell ref="X37:X39"/>
    <mergeCell ref="K37:K39"/>
    <mergeCell ref="N37:N38"/>
    <mergeCell ref="O37:O39"/>
    <mergeCell ref="P37:P39"/>
    <mergeCell ref="Q37:Q39"/>
    <mergeCell ref="R37:R39"/>
    <mergeCell ref="B34:B39"/>
    <mergeCell ref="D34:D36"/>
    <mergeCell ref="E34:E36"/>
    <mergeCell ref="F34:F36"/>
    <mergeCell ref="G34:G36"/>
    <mergeCell ref="H34:H36"/>
    <mergeCell ref="D37:D39"/>
    <mergeCell ref="E37:E39"/>
    <mergeCell ref="F37:F39"/>
    <mergeCell ref="G37:G39"/>
    <mergeCell ref="H37:H39"/>
    <mergeCell ref="I37:I39"/>
    <mergeCell ref="J37:J39"/>
    <mergeCell ref="AB37:AB39"/>
    <mergeCell ref="V37:V39"/>
    <mergeCell ref="AB34:AB36"/>
    <mergeCell ref="Q34:Q36"/>
    <mergeCell ref="R34:R36"/>
    <mergeCell ref="S34:S36"/>
    <mergeCell ref="T34:T36"/>
    <mergeCell ref="U34:U36"/>
    <mergeCell ref="V34:V36"/>
    <mergeCell ref="I34:I36"/>
    <mergeCell ref="J34:J36"/>
    <mergeCell ref="K34:K36"/>
    <mergeCell ref="N34:N36"/>
    <mergeCell ref="O34:O36"/>
    <mergeCell ref="P34:P36"/>
    <mergeCell ref="W34:W36"/>
    <mergeCell ref="X34:X36"/>
    <mergeCell ref="Y34:Y36"/>
    <mergeCell ref="Z34:Z36"/>
    <mergeCell ref="AA34:AA36"/>
    <mergeCell ref="Y37:Y39"/>
    <mergeCell ref="Z37:Z39"/>
    <mergeCell ref="Z31:Z33"/>
    <mergeCell ref="AA31:AA33"/>
    <mergeCell ref="J31:J33"/>
    <mergeCell ref="K31:K33"/>
    <mergeCell ref="M32:M33"/>
    <mergeCell ref="R31:R33"/>
    <mergeCell ref="S31:S33"/>
    <mergeCell ref="T31:T33"/>
    <mergeCell ref="U31:U33"/>
    <mergeCell ref="V31:V33"/>
    <mergeCell ref="W31:W33"/>
    <mergeCell ref="N31:N33"/>
    <mergeCell ref="O31:O33"/>
    <mergeCell ref="P31:P33"/>
    <mergeCell ref="Q31:Q33"/>
    <mergeCell ref="AB31:AB33"/>
    <mergeCell ref="L32:L33"/>
    <mergeCell ref="X31:X33"/>
    <mergeCell ref="B29:B30"/>
    <mergeCell ref="D29:D30"/>
    <mergeCell ref="E29:E30"/>
    <mergeCell ref="F29:F30"/>
    <mergeCell ref="G29:G30"/>
    <mergeCell ref="H29:H30"/>
    <mergeCell ref="I29:I30"/>
    <mergeCell ref="J29:J30"/>
    <mergeCell ref="K29:K30"/>
    <mergeCell ref="AA29:AA30"/>
    <mergeCell ref="B31:B33"/>
    <mergeCell ref="D31:D33"/>
    <mergeCell ref="E31:E33"/>
    <mergeCell ref="F31:F33"/>
    <mergeCell ref="G31:G33"/>
    <mergeCell ref="H31:H33"/>
    <mergeCell ref="I31:I33"/>
    <mergeCell ref="T29:T30"/>
    <mergeCell ref="U29:U30"/>
    <mergeCell ref="V29:V30"/>
    <mergeCell ref="W29:W30"/>
    <mergeCell ref="AB27:AB28"/>
    <mergeCell ref="X24:X26"/>
    <mergeCell ref="Z29:Z30"/>
    <mergeCell ref="M27:M28"/>
    <mergeCell ref="N27:N28"/>
    <mergeCell ref="O27:O28"/>
    <mergeCell ref="Y24:Y26"/>
    <mergeCell ref="Z24:Z26"/>
    <mergeCell ref="V27:V28"/>
    <mergeCell ref="W27:W28"/>
    <mergeCell ref="X27:X28"/>
    <mergeCell ref="Y27:Y28"/>
    <mergeCell ref="P27:P28"/>
    <mergeCell ref="Q27:Q28"/>
    <mergeCell ref="R27:R28"/>
    <mergeCell ref="S27:S28"/>
    <mergeCell ref="T27:T28"/>
    <mergeCell ref="U27:U28"/>
    <mergeCell ref="X29:X30"/>
    <mergeCell ref="Y29:Y30"/>
    <mergeCell ref="N29:N30"/>
    <mergeCell ref="O29:O30"/>
    <mergeCell ref="P29:P30"/>
    <mergeCell ref="Q29:Q30"/>
    <mergeCell ref="I27:I28"/>
    <mergeCell ref="S24:S26"/>
    <mergeCell ref="T24:T26"/>
    <mergeCell ref="U24:U26"/>
    <mergeCell ref="K24:K26"/>
    <mergeCell ref="N24:N26"/>
    <mergeCell ref="O24:O26"/>
    <mergeCell ref="P24:P26"/>
    <mergeCell ref="J27:J28"/>
    <mergeCell ref="K27:K28"/>
    <mergeCell ref="Z21:Z23"/>
    <mergeCell ref="AA21:AA23"/>
    <mergeCell ref="AB21:AB23"/>
    <mergeCell ref="D24:D26"/>
    <mergeCell ref="E24:E26"/>
    <mergeCell ref="F24:F26"/>
    <mergeCell ref="G24:G26"/>
    <mergeCell ref="H24:H26"/>
    <mergeCell ref="I24:I26"/>
    <mergeCell ref="J24:J26"/>
    <mergeCell ref="T21:T23"/>
    <mergeCell ref="U21:U23"/>
    <mergeCell ref="V21:V23"/>
    <mergeCell ref="W21:W23"/>
    <mergeCell ref="X21:X23"/>
    <mergeCell ref="Y21:Y23"/>
    <mergeCell ref="N21:N23"/>
    <mergeCell ref="O21:O23"/>
    <mergeCell ref="P21:P23"/>
    <mergeCell ref="Q21:Q23"/>
    <mergeCell ref="R21:R23"/>
    <mergeCell ref="S21:S23"/>
    <mergeCell ref="AA24:AA26"/>
    <mergeCell ref="AB24:AB26"/>
    <mergeCell ref="I21:I23"/>
    <mergeCell ref="J21:J23"/>
    <mergeCell ref="K21:K23"/>
    <mergeCell ref="L21:L22"/>
    <mergeCell ref="M21:M22"/>
    <mergeCell ref="W18:W20"/>
    <mergeCell ref="V24:V26"/>
    <mergeCell ref="W24:W26"/>
    <mergeCell ref="I18:I20"/>
    <mergeCell ref="J18:J20"/>
    <mergeCell ref="K18:K20"/>
    <mergeCell ref="N18:N20"/>
    <mergeCell ref="O18:O20"/>
    <mergeCell ref="P18:P20"/>
    <mergeCell ref="Q24:Q26"/>
    <mergeCell ref="R24:R26"/>
    <mergeCell ref="T18:T20"/>
    <mergeCell ref="B18:B28"/>
    <mergeCell ref="D18:D20"/>
    <mergeCell ref="E18:E20"/>
    <mergeCell ref="F18:F20"/>
    <mergeCell ref="G18:G20"/>
    <mergeCell ref="H18:H20"/>
    <mergeCell ref="D21:D23"/>
    <mergeCell ref="E21:E23"/>
    <mergeCell ref="F21:F23"/>
    <mergeCell ref="G21:G23"/>
    <mergeCell ref="H21:H23"/>
    <mergeCell ref="D27:D28"/>
    <mergeCell ref="E27:E28"/>
    <mergeCell ref="F27:F28"/>
    <mergeCell ref="G27:G28"/>
    <mergeCell ref="H27:H28"/>
    <mergeCell ref="B15:B17"/>
    <mergeCell ref="D15:D17"/>
    <mergeCell ref="E15:E17"/>
    <mergeCell ref="F15:F17"/>
    <mergeCell ref="G15:G17"/>
    <mergeCell ref="H15:H17"/>
    <mergeCell ref="W15:W17"/>
    <mergeCell ref="X15:X17"/>
    <mergeCell ref="Y15:Y17"/>
    <mergeCell ref="L15:L16"/>
    <mergeCell ref="M15:M16"/>
    <mergeCell ref="I15:I17"/>
    <mergeCell ref="J15:J17"/>
    <mergeCell ref="K15:K17"/>
    <mergeCell ref="N15:N17"/>
    <mergeCell ref="O15:O17"/>
    <mergeCell ref="P15:P17"/>
    <mergeCell ref="Q15:Q17"/>
    <mergeCell ref="R15:R17"/>
    <mergeCell ref="S15:S17"/>
    <mergeCell ref="T15:T17"/>
    <mergeCell ref="U15:U17"/>
    <mergeCell ref="V15:V17"/>
    <mergeCell ref="F11:K12"/>
    <mergeCell ref="L11:N12"/>
    <mergeCell ref="O12:P12"/>
    <mergeCell ref="F13:G13"/>
    <mergeCell ref="H13:I13"/>
    <mergeCell ref="O10:T11"/>
    <mergeCell ref="B2:C4"/>
    <mergeCell ref="D2:Y5"/>
    <mergeCell ref="Z2:AB2"/>
    <mergeCell ref="Z3:AB3"/>
    <mergeCell ref="AA4:AB4"/>
    <mergeCell ref="B5:C5"/>
    <mergeCell ref="AA5:AB5"/>
    <mergeCell ref="B10:B13"/>
    <mergeCell ref="C10:C13"/>
    <mergeCell ref="D10:D13"/>
    <mergeCell ref="E10:E13"/>
    <mergeCell ref="F10:K10"/>
    <mergeCell ref="L10:N10"/>
    <mergeCell ref="J13:K13"/>
    <mergeCell ref="B7:AB7"/>
    <mergeCell ref="B8:E9"/>
    <mergeCell ref="F8:AB8"/>
    <mergeCell ref="F9:N9"/>
    <mergeCell ref="M46:M47"/>
    <mergeCell ref="L46:L47"/>
    <mergeCell ref="V10:V13"/>
    <mergeCell ref="W10:W13"/>
    <mergeCell ref="X10:X13"/>
    <mergeCell ref="Y10:Y13"/>
    <mergeCell ref="O13:P13"/>
    <mergeCell ref="Q18:Q20"/>
    <mergeCell ref="R18:R20"/>
    <mergeCell ref="S18:S20"/>
    <mergeCell ref="U18:U20"/>
    <mergeCell ref="V18:V20"/>
    <mergeCell ref="R29:R30"/>
    <mergeCell ref="Q13:R13"/>
    <mergeCell ref="Q12:R12"/>
    <mergeCell ref="S12:T13"/>
    <mergeCell ref="U10:U13"/>
    <mergeCell ref="X18:X20"/>
    <mergeCell ref="Y18:Y20"/>
    <mergeCell ref="Y31:Y33"/>
    <mergeCell ref="S29:S30"/>
    <mergeCell ref="S37:S39"/>
    <mergeCell ref="T37:T39"/>
    <mergeCell ref="U37:U39"/>
    <mergeCell ref="Z18:Z20"/>
    <mergeCell ref="AA18:AA20"/>
    <mergeCell ref="AB18:AB20"/>
    <mergeCell ref="O9:T9"/>
    <mergeCell ref="U9:Y9"/>
    <mergeCell ref="Z9:AB9"/>
    <mergeCell ref="Z10:Z13"/>
    <mergeCell ref="AA10:AA13"/>
    <mergeCell ref="AB10:AB13"/>
    <mergeCell ref="Z15:Z17"/>
    <mergeCell ref="AA15:AA17"/>
    <mergeCell ref="AB15:AB17"/>
  </mergeCells>
  <conditionalFormatting sqref="K63">
    <cfRule type="containsText" dxfId="174" priority="121" operator="containsText" text="ALTA">
      <formula>NOT(ISERROR(SEARCH("ALTA",K63)))</formula>
    </cfRule>
    <cfRule type="containsText" dxfId="173" priority="122" operator="containsText" text="MODERADA">
      <formula>NOT(ISERROR(SEARCH("MODERADA",K63)))</formula>
    </cfRule>
    <cfRule type="containsText" dxfId="172" priority="123" operator="containsText" text="EXTREMA">
      <formula>NOT(ISERROR(SEARCH("EXTREMA",K63)))</formula>
    </cfRule>
  </conditionalFormatting>
  <conditionalFormatting sqref="K63">
    <cfRule type="containsText" dxfId="171" priority="120" operator="containsText" text="BAJA">
      <formula>NOT(ISERROR(SEARCH("BAJA",K63)))</formula>
    </cfRule>
  </conditionalFormatting>
  <conditionalFormatting sqref="K18">
    <cfRule type="containsText" dxfId="170" priority="173" operator="containsText" text="ALTA">
      <formula>NOT(ISERROR(SEARCH("ALTA",K18)))</formula>
    </cfRule>
    <cfRule type="containsText" dxfId="169" priority="174" operator="containsText" text="MODERADA">
      <formula>NOT(ISERROR(SEARCH("MODERADA",K18)))</formula>
    </cfRule>
    <cfRule type="containsText" dxfId="168" priority="175" operator="containsText" text="EXTREMA">
      <formula>NOT(ISERROR(SEARCH("EXTREMA",K18)))</formula>
    </cfRule>
  </conditionalFormatting>
  <conditionalFormatting sqref="K18">
    <cfRule type="containsText" dxfId="167" priority="172" operator="containsText" text="BAJA">
      <formula>NOT(ISERROR(SEARCH("BAJA",K18)))</formula>
    </cfRule>
  </conditionalFormatting>
  <conditionalFormatting sqref="K21">
    <cfRule type="containsText" dxfId="166" priority="169" operator="containsText" text="ALTA">
      <formula>NOT(ISERROR(SEARCH("ALTA",K21)))</formula>
    </cfRule>
    <cfRule type="containsText" dxfId="165" priority="170" operator="containsText" text="MODERADA">
      <formula>NOT(ISERROR(SEARCH("MODERADA",K21)))</formula>
    </cfRule>
    <cfRule type="containsText" dxfId="164" priority="171" operator="containsText" text="EXTREMA">
      <formula>NOT(ISERROR(SEARCH("EXTREMA",K21)))</formula>
    </cfRule>
  </conditionalFormatting>
  <conditionalFormatting sqref="K21">
    <cfRule type="containsText" dxfId="163" priority="168" operator="containsText" text="BAJA">
      <formula>NOT(ISERROR(SEARCH("BAJA",K21)))</formula>
    </cfRule>
  </conditionalFormatting>
  <conditionalFormatting sqref="K24">
    <cfRule type="containsText" dxfId="162" priority="165" operator="containsText" text="ALTA">
      <formula>NOT(ISERROR(SEARCH("ALTA",K24)))</formula>
    </cfRule>
    <cfRule type="containsText" dxfId="161" priority="166" operator="containsText" text="MODERADA">
      <formula>NOT(ISERROR(SEARCH("MODERADA",K24)))</formula>
    </cfRule>
    <cfRule type="containsText" dxfId="160" priority="167" operator="containsText" text="EXTREMA">
      <formula>NOT(ISERROR(SEARCH("EXTREMA",K24)))</formula>
    </cfRule>
  </conditionalFormatting>
  <conditionalFormatting sqref="K24">
    <cfRule type="containsText" dxfId="159" priority="164" operator="containsText" text="BAJA">
      <formula>NOT(ISERROR(SEARCH("BAJA",K24)))</formula>
    </cfRule>
  </conditionalFormatting>
  <conditionalFormatting sqref="K27 K29">
    <cfRule type="containsText" dxfId="158" priority="161" operator="containsText" text="ALTA">
      <formula>NOT(ISERROR(SEARCH("ALTA",K27)))</formula>
    </cfRule>
    <cfRule type="containsText" dxfId="157" priority="162" operator="containsText" text="MODERADA">
      <formula>NOT(ISERROR(SEARCH("MODERADA",K27)))</formula>
    </cfRule>
    <cfRule type="containsText" dxfId="156" priority="163" operator="containsText" text="EXTREMA">
      <formula>NOT(ISERROR(SEARCH("EXTREMA",K27)))</formula>
    </cfRule>
  </conditionalFormatting>
  <conditionalFormatting sqref="K27 K29">
    <cfRule type="containsText" dxfId="155" priority="160" operator="containsText" text="BAJA">
      <formula>NOT(ISERROR(SEARCH("BAJA",K27)))</formula>
    </cfRule>
  </conditionalFormatting>
  <conditionalFormatting sqref="K31">
    <cfRule type="containsText" dxfId="154" priority="157" operator="containsText" text="ALTA">
      <formula>NOT(ISERROR(SEARCH("ALTA",K31)))</formula>
    </cfRule>
    <cfRule type="containsText" dxfId="153" priority="158" operator="containsText" text="MODERADA">
      <formula>NOT(ISERROR(SEARCH("MODERADA",K31)))</formula>
    </cfRule>
    <cfRule type="containsText" dxfId="152" priority="159" operator="containsText" text="EXTREMA">
      <formula>NOT(ISERROR(SEARCH("EXTREMA",K31)))</formula>
    </cfRule>
  </conditionalFormatting>
  <conditionalFormatting sqref="K31">
    <cfRule type="containsText" dxfId="151" priority="156" operator="containsText" text="BAJA">
      <formula>NOT(ISERROR(SEARCH("BAJA",K31)))</formula>
    </cfRule>
  </conditionalFormatting>
  <conditionalFormatting sqref="K37:K38">
    <cfRule type="containsText" dxfId="150" priority="153" operator="containsText" text="ALTA">
      <formula>NOT(ISERROR(SEARCH("ALTA",K37)))</formula>
    </cfRule>
    <cfRule type="containsText" dxfId="149" priority="154" operator="containsText" text="MODERADA">
      <formula>NOT(ISERROR(SEARCH("MODERADA",K37)))</formula>
    </cfRule>
    <cfRule type="containsText" dxfId="148" priority="155" operator="containsText" text="EXTREMA">
      <formula>NOT(ISERROR(SEARCH("EXTREMA",K37)))</formula>
    </cfRule>
  </conditionalFormatting>
  <conditionalFormatting sqref="K37:K38">
    <cfRule type="containsText" dxfId="147" priority="152" operator="containsText" text="BAJA">
      <formula>NOT(ISERROR(SEARCH("BAJA",K37)))</formula>
    </cfRule>
  </conditionalFormatting>
  <conditionalFormatting sqref="K40">
    <cfRule type="containsText" dxfId="146" priority="145" operator="containsText" text="ALTA">
      <formula>NOT(ISERROR(SEARCH("ALTA",K40)))</formula>
    </cfRule>
    <cfRule type="containsText" dxfId="145" priority="146" operator="containsText" text="MODERADA">
      <formula>NOT(ISERROR(SEARCH("MODERADA",K40)))</formula>
    </cfRule>
    <cfRule type="containsText" dxfId="144" priority="147" operator="containsText" text="EXTREMA">
      <formula>NOT(ISERROR(SEARCH("EXTREMA",K40)))</formula>
    </cfRule>
  </conditionalFormatting>
  <conditionalFormatting sqref="K40">
    <cfRule type="containsText" dxfId="143" priority="144" operator="containsText" text="BAJA">
      <formula>NOT(ISERROR(SEARCH("BAJA",K40)))</formula>
    </cfRule>
  </conditionalFormatting>
  <conditionalFormatting sqref="K44">
    <cfRule type="containsText" dxfId="142" priority="141" operator="containsText" text="ALTA">
      <formula>NOT(ISERROR(SEARCH("ALTA",K44)))</formula>
    </cfRule>
    <cfRule type="containsText" dxfId="141" priority="142" operator="containsText" text="MODERADA">
      <formula>NOT(ISERROR(SEARCH("MODERADA",K44)))</formula>
    </cfRule>
    <cfRule type="containsText" dxfId="140" priority="143" operator="containsText" text="EXTREMA">
      <formula>NOT(ISERROR(SEARCH("EXTREMA",K44)))</formula>
    </cfRule>
  </conditionalFormatting>
  <conditionalFormatting sqref="K44">
    <cfRule type="containsText" dxfId="139" priority="140" operator="containsText" text="BAJA">
      <formula>NOT(ISERROR(SEARCH("BAJA",K44)))</formula>
    </cfRule>
  </conditionalFormatting>
  <conditionalFormatting sqref="K48">
    <cfRule type="containsText" dxfId="138" priority="137" operator="containsText" text="ALTA">
      <formula>NOT(ISERROR(SEARCH("ALTA",K48)))</formula>
    </cfRule>
    <cfRule type="containsText" dxfId="137" priority="138" operator="containsText" text="MODERADA">
      <formula>NOT(ISERROR(SEARCH("MODERADA",K48)))</formula>
    </cfRule>
    <cfRule type="containsText" dxfId="136" priority="139" operator="containsText" text="EXTREMA">
      <formula>NOT(ISERROR(SEARCH("EXTREMA",K48)))</formula>
    </cfRule>
  </conditionalFormatting>
  <conditionalFormatting sqref="K48">
    <cfRule type="containsText" dxfId="135" priority="136" operator="containsText" text="BAJA">
      <formula>NOT(ISERROR(SEARCH("BAJA",K48)))</formula>
    </cfRule>
  </conditionalFormatting>
  <conditionalFormatting sqref="K52">
    <cfRule type="containsText" dxfId="134" priority="133" operator="containsText" text="ALTA">
      <formula>NOT(ISERROR(SEARCH("ALTA",K52)))</formula>
    </cfRule>
    <cfRule type="containsText" dxfId="133" priority="134" operator="containsText" text="MODERADA">
      <formula>NOT(ISERROR(SEARCH("MODERADA",K52)))</formula>
    </cfRule>
    <cfRule type="containsText" dxfId="132" priority="135" operator="containsText" text="EXTREMA">
      <formula>NOT(ISERROR(SEARCH("EXTREMA",K52)))</formula>
    </cfRule>
  </conditionalFormatting>
  <conditionalFormatting sqref="K52">
    <cfRule type="containsText" dxfId="131" priority="132" operator="containsText" text="BAJA">
      <formula>NOT(ISERROR(SEARCH("BAJA",K52)))</formula>
    </cfRule>
  </conditionalFormatting>
  <conditionalFormatting sqref="K54">
    <cfRule type="containsText" dxfId="130" priority="129" operator="containsText" text="ALTA">
      <formula>NOT(ISERROR(SEARCH("ALTA",K54)))</formula>
    </cfRule>
    <cfRule type="containsText" dxfId="129" priority="130" operator="containsText" text="MODERADA">
      <formula>NOT(ISERROR(SEARCH("MODERADA",K54)))</formula>
    </cfRule>
    <cfRule type="containsText" dxfId="128" priority="131" operator="containsText" text="EXTREMA">
      <formula>NOT(ISERROR(SEARCH("EXTREMA",K54)))</formula>
    </cfRule>
  </conditionalFormatting>
  <conditionalFormatting sqref="K54">
    <cfRule type="containsText" dxfId="127" priority="128" operator="containsText" text="BAJA">
      <formula>NOT(ISERROR(SEARCH("BAJA",K54)))</formula>
    </cfRule>
  </conditionalFormatting>
  <conditionalFormatting sqref="T63">
    <cfRule type="containsText" dxfId="126" priority="97" operator="containsText" text="ALTA">
      <formula>NOT(ISERROR(SEARCH("ALTA",T63)))</formula>
    </cfRule>
    <cfRule type="containsText" dxfId="125" priority="98" operator="containsText" text="MODERADA">
      <formula>NOT(ISERROR(SEARCH("MODERADA",T63)))</formula>
    </cfRule>
    <cfRule type="containsText" dxfId="124" priority="99" operator="containsText" text="EXTREMA">
      <formula>NOT(ISERROR(SEARCH("EXTREMA",T63)))</formula>
    </cfRule>
  </conditionalFormatting>
  <conditionalFormatting sqref="T63">
    <cfRule type="containsText" dxfId="123" priority="96" operator="containsText" text="BAJA">
      <formula>NOT(ISERROR(SEARCH("BAJA",T63)))</formula>
    </cfRule>
  </conditionalFormatting>
  <conditionalFormatting sqref="T52">
    <cfRule type="containsText" dxfId="122" priority="105" operator="containsText" text="ALTA">
      <formula>NOT(ISERROR(SEARCH("ALTA",T52)))</formula>
    </cfRule>
    <cfRule type="containsText" dxfId="121" priority="106" operator="containsText" text="MODERADA">
      <formula>NOT(ISERROR(SEARCH("MODERADA",T52)))</formula>
    </cfRule>
    <cfRule type="containsText" dxfId="120" priority="107" operator="containsText" text="EXTREMA">
      <formula>NOT(ISERROR(SEARCH("EXTREMA",T52)))</formula>
    </cfRule>
  </conditionalFormatting>
  <conditionalFormatting sqref="T52">
    <cfRule type="containsText" dxfId="119" priority="104" operator="containsText" text="BAJA">
      <formula>NOT(ISERROR(SEARCH("BAJA",T52)))</formula>
    </cfRule>
  </conditionalFormatting>
  <conditionalFormatting sqref="T15 T18 T21 T24 T27">
    <cfRule type="containsText" dxfId="118" priority="117" operator="containsText" text="ALTA">
      <formula>NOT(ISERROR(SEARCH("ALTA",T15)))</formula>
    </cfRule>
    <cfRule type="containsText" dxfId="117" priority="118" operator="containsText" text="MODERADA">
      <formula>NOT(ISERROR(SEARCH("MODERADA",T15)))</formula>
    </cfRule>
    <cfRule type="containsText" dxfId="116" priority="119" operator="containsText" text="EXTREMA">
      <formula>NOT(ISERROR(SEARCH("EXTREMA",T15)))</formula>
    </cfRule>
  </conditionalFormatting>
  <conditionalFormatting sqref="T15 T18 T21 T24 T27">
    <cfRule type="containsText" dxfId="115" priority="116" operator="containsText" text="BAJA">
      <formula>NOT(ISERROR(SEARCH("BAJA",T15)))</formula>
    </cfRule>
  </conditionalFormatting>
  <conditionalFormatting sqref="T29">
    <cfRule type="containsText" dxfId="114" priority="113" operator="containsText" text="ALTA">
      <formula>NOT(ISERROR(SEARCH("ALTA",T29)))</formula>
    </cfRule>
    <cfRule type="containsText" dxfId="113" priority="114" operator="containsText" text="MODERADA">
      <formula>NOT(ISERROR(SEARCH("MODERADA",T29)))</formula>
    </cfRule>
    <cfRule type="containsText" dxfId="112" priority="115" operator="containsText" text="EXTREMA">
      <formula>NOT(ISERROR(SEARCH("EXTREMA",T29)))</formula>
    </cfRule>
  </conditionalFormatting>
  <conditionalFormatting sqref="T29">
    <cfRule type="containsText" dxfId="111" priority="112" operator="containsText" text="BAJA">
      <formula>NOT(ISERROR(SEARCH("BAJA",T29)))</formula>
    </cfRule>
  </conditionalFormatting>
  <conditionalFormatting sqref="T31">
    <cfRule type="containsText" dxfId="110" priority="109" operator="containsText" text="ALTA">
      <formula>NOT(ISERROR(SEARCH("ALTA",T31)))</formula>
    </cfRule>
    <cfRule type="containsText" dxfId="109" priority="110" operator="containsText" text="MODERADA">
      <formula>NOT(ISERROR(SEARCH("MODERADA",T31)))</formula>
    </cfRule>
    <cfRule type="containsText" dxfId="108" priority="111" operator="containsText" text="EXTREMA">
      <formula>NOT(ISERROR(SEARCH("EXTREMA",T31)))</formula>
    </cfRule>
  </conditionalFormatting>
  <conditionalFormatting sqref="T31">
    <cfRule type="containsText" dxfId="107" priority="108" operator="containsText" text="BAJA">
      <formula>NOT(ISERROR(SEARCH("BAJA",T31)))</formula>
    </cfRule>
  </conditionalFormatting>
  <conditionalFormatting sqref="T60">
    <cfRule type="containsText" dxfId="106" priority="93" operator="containsText" text="ALTA">
      <formula>NOT(ISERROR(SEARCH("ALTA",T60)))</formula>
    </cfRule>
    <cfRule type="containsText" dxfId="105" priority="94" operator="containsText" text="MODERADA">
      <formula>NOT(ISERROR(SEARCH("MODERADA",T60)))</formula>
    </cfRule>
    <cfRule type="containsText" dxfId="104" priority="95" operator="containsText" text="EXTREMA">
      <formula>NOT(ISERROR(SEARCH("EXTREMA",T60)))</formula>
    </cfRule>
  </conditionalFormatting>
  <conditionalFormatting sqref="T60">
    <cfRule type="containsText" dxfId="103" priority="92" operator="containsText" text="BAJA">
      <formula>NOT(ISERROR(SEARCH("BAJA",T60)))</formula>
    </cfRule>
  </conditionalFormatting>
  <conditionalFormatting sqref="K56:K59">
    <cfRule type="containsText" dxfId="102" priority="89" operator="containsText" text="ALTA">
      <formula>NOT(ISERROR(SEARCH("ALTA",K56)))</formula>
    </cfRule>
    <cfRule type="containsText" dxfId="101" priority="90" operator="containsText" text="MODERADA">
      <formula>NOT(ISERROR(SEARCH("MODERADA",K56)))</formula>
    </cfRule>
    <cfRule type="containsText" dxfId="100" priority="91" operator="containsText" text="EXTREMA">
      <formula>NOT(ISERROR(SEARCH("EXTREMA",K56)))</formula>
    </cfRule>
  </conditionalFormatting>
  <conditionalFormatting sqref="K56:K59">
    <cfRule type="containsText" dxfId="99" priority="88" operator="containsText" text="BAJA">
      <formula>NOT(ISERROR(SEARCH("BAJA",K56)))</formula>
    </cfRule>
  </conditionalFormatting>
  <conditionalFormatting sqref="K41">
    <cfRule type="containsText" dxfId="98" priority="77" operator="containsText" text="ALTA">
      <formula>NOT(ISERROR(SEARCH("ALTA",K41)))</formula>
    </cfRule>
    <cfRule type="containsText" dxfId="97" priority="78" operator="containsText" text="MODERADA">
      <formula>NOT(ISERROR(SEARCH("MODERADA",K41)))</formula>
    </cfRule>
    <cfRule type="containsText" dxfId="96" priority="79" operator="containsText" text="EXTREMA">
      <formula>NOT(ISERROR(SEARCH("EXTREMA",K41)))</formula>
    </cfRule>
  </conditionalFormatting>
  <conditionalFormatting sqref="K41">
    <cfRule type="containsText" dxfId="95" priority="76" operator="containsText" text="BAJA">
      <formula>NOT(ISERROR(SEARCH("BAJA",K41)))</formula>
    </cfRule>
  </conditionalFormatting>
  <conditionalFormatting sqref="T41">
    <cfRule type="containsText" dxfId="94" priority="73" operator="containsText" text="ALTA">
      <formula>NOT(ISERROR(SEARCH("ALTA",T41)))</formula>
    </cfRule>
    <cfRule type="containsText" dxfId="93" priority="74" operator="containsText" text="MODERADA">
      <formula>NOT(ISERROR(SEARCH("MODERADA",T41)))</formula>
    </cfRule>
    <cfRule type="containsText" dxfId="92" priority="75" operator="containsText" text="EXTREMA">
      <formula>NOT(ISERROR(SEARCH("EXTREMA",T41)))</formula>
    </cfRule>
  </conditionalFormatting>
  <conditionalFormatting sqref="T41">
    <cfRule type="containsText" dxfId="91" priority="72" operator="containsText" text="BAJA">
      <formula>NOT(ISERROR(SEARCH("BAJA",T41)))</formula>
    </cfRule>
  </conditionalFormatting>
  <conditionalFormatting sqref="K15">
    <cfRule type="containsText" dxfId="90" priority="69" operator="containsText" text="ALTA">
      <formula>NOT(ISERROR(SEARCH("ALTA",K15)))</formula>
    </cfRule>
    <cfRule type="containsText" dxfId="89" priority="70" operator="containsText" text="MODERADA">
      <formula>NOT(ISERROR(SEARCH("MODERADA",K15)))</formula>
    </cfRule>
    <cfRule type="containsText" dxfId="88" priority="71" operator="containsText" text="EXTREMA">
      <formula>NOT(ISERROR(SEARCH("EXTREMA",K15)))</formula>
    </cfRule>
  </conditionalFormatting>
  <conditionalFormatting sqref="K15">
    <cfRule type="containsText" dxfId="87" priority="68" operator="containsText" text="BAJA">
      <formula>NOT(ISERROR(SEARCH("BAJA",K15)))</formula>
    </cfRule>
  </conditionalFormatting>
  <conditionalFormatting sqref="T67">
    <cfRule type="containsText" dxfId="86" priority="8" operator="containsText" text="BAJA">
      <formula>NOT(ISERROR(SEARCH("BAJA",T67)))</formula>
    </cfRule>
  </conditionalFormatting>
  <conditionalFormatting sqref="K34">
    <cfRule type="containsText" dxfId="85" priority="65" operator="containsText" text="ALTA">
      <formula>NOT(ISERROR(SEARCH("ALTA",K34)))</formula>
    </cfRule>
    <cfRule type="containsText" dxfId="84" priority="66" operator="containsText" text="MODERADA">
      <formula>NOT(ISERROR(SEARCH("MODERADA",K34)))</formula>
    </cfRule>
    <cfRule type="containsText" dxfId="83" priority="67" operator="containsText" text="EXTREMA">
      <formula>NOT(ISERROR(SEARCH("EXTREMA",K34)))</formula>
    </cfRule>
  </conditionalFormatting>
  <conditionalFormatting sqref="K34">
    <cfRule type="containsText" dxfId="82" priority="64" operator="containsText" text="BAJA">
      <formula>NOT(ISERROR(SEARCH("BAJA",K34)))</formula>
    </cfRule>
  </conditionalFormatting>
  <conditionalFormatting sqref="K60">
    <cfRule type="containsText" dxfId="81" priority="61" operator="containsText" text="ALTA">
      <formula>NOT(ISERROR(SEARCH("ALTA",K60)))</formula>
    </cfRule>
    <cfRule type="containsText" dxfId="80" priority="62" operator="containsText" text="MODERADA">
      <formula>NOT(ISERROR(SEARCH("MODERADA",K60)))</formula>
    </cfRule>
    <cfRule type="containsText" dxfId="79" priority="63" operator="containsText" text="EXTREMA">
      <formula>NOT(ISERROR(SEARCH("EXTREMA",K60)))</formula>
    </cfRule>
  </conditionalFormatting>
  <conditionalFormatting sqref="K60">
    <cfRule type="containsText" dxfId="78" priority="60" operator="containsText" text="BAJA">
      <formula>NOT(ISERROR(SEARCH("BAJA",K60)))</formula>
    </cfRule>
  </conditionalFormatting>
  <conditionalFormatting sqref="K67">
    <cfRule type="containsText" dxfId="77" priority="57" operator="containsText" text="ALTA">
      <formula>NOT(ISERROR(SEARCH("ALTA",K67)))</formula>
    </cfRule>
    <cfRule type="containsText" dxfId="76" priority="58" operator="containsText" text="MODERADA">
      <formula>NOT(ISERROR(SEARCH("MODERADA",K67)))</formula>
    </cfRule>
    <cfRule type="containsText" dxfId="75" priority="59" operator="containsText" text="EXTREMA">
      <formula>NOT(ISERROR(SEARCH("EXTREMA",K67)))</formula>
    </cfRule>
  </conditionalFormatting>
  <conditionalFormatting sqref="K67">
    <cfRule type="containsText" dxfId="74" priority="56" operator="containsText" text="BAJA">
      <formula>NOT(ISERROR(SEARCH("BAJA",K67)))</formula>
    </cfRule>
  </conditionalFormatting>
  <conditionalFormatting sqref="T34">
    <cfRule type="containsText" dxfId="73" priority="41" operator="containsText" text="ALTA">
      <formula>NOT(ISERROR(SEARCH("ALTA",T34)))</formula>
    </cfRule>
    <cfRule type="containsText" dxfId="72" priority="42" operator="containsText" text="MODERADA">
      <formula>NOT(ISERROR(SEARCH("MODERADA",T34)))</formula>
    </cfRule>
    <cfRule type="containsText" dxfId="71" priority="43" operator="containsText" text="EXTREMA">
      <formula>NOT(ISERROR(SEARCH("EXTREMA",T34)))</formula>
    </cfRule>
  </conditionalFormatting>
  <conditionalFormatting sqref="T34">
    <cfRule type="containsText" dxfId="70" priority="40" operator="containsText" text="BAJA">
      <formula>NOT(ISERROR(SEARCH("BAJA",T34)))</formula>
    </cfRule>
  </conditionalFormatting>
  <conditionalFormatting sqref="T37">
    <cfRule type="containsText" dxfId="69" priority="37" operator="containsText" text="ALTA">
      <formula>NOT(ISERROR(SEARCH("ALTA",T37)))</formula>
    </cfRule>
    <cfRule type="containsText" dxfId="68" priority="38" operator="containsText" text="MODERADA">
      <formula>NOT(ISERROR(SEARCH("MODERADA",T37)))</formula>
    </cfRule>
    <cfRule type="containsText" dxfId="67" priority="39" operator="containsText" text="EXTREMA">
      <formula>NOT(ISERROR(SEARCH("EXTREMA",T37)))</formula>
    </cfRule>
  </conditionalFormatting>
  <conditionalFormatting sqref="T37">
    <cfRule type="containsText" dxfId="66" priority="36" operator="containsText" text="BAJA">
      <formula>NOT(ISERROR(SEARCH("BAJA",T37)))</formula>
    </cfRule>
  </conditionalFormatting>
  <conditionalFormatting sqref="T40">
    <cfRule type="containsText" dxfId="65" priority="29" operator="containsText" text="ALTA">
      <formula>NOT(ISERROR(SEARCH("ALTA",T40)))</formula>
    </cfRule>
    <cfRule type="containsText" dxfId="64" priority="30" operator="containsText" text="MODERADA">
      <formula>NOT(ISERROR(SEARCH("MODERADA",T40)))</formula>
    </cfRule>
    <cfRule type="containsText" dxfId="63" priority="31" operator="containsText" text="EXTREMA">
      <formula>NOT(ISERROR(SEARCH("EXTREMA",T40)))</formula>
    </cfRule>
  </conditionalFormatting>
  <conditionalFormatting sqref="T40">
    <cfRule type="containsText" dxfId="62" priority="28" operator="containsText" text="BAJA">
      <formula>NOT(ISERROR(SEARCH("BAJA",T40)))</formula>
    </cfRule>
  </conditionalFormatting>
  <conditionalFormatting sqref="T44">
    <cfRule type="containsText" dxfId="61" priority="25" operator="containsText" text="ALTA">
      <formula>NOT(ISERROR(SEARCH("ALTA",T44)))</formula>
    </cfRule>
    <cfRule type="containsText" dxfId="60" priority="26" operator="containsText" text="MODERADA">
      <formula>NOT(ISERROR(SEARCH("MODERADA",T44)))</formula>
    </cfRule>
    <cfRule type="containsText" dxfId="59" priority="27" operator="containsText" text="EXTREMA">
      <formula>NOT(ISERROR(SEARCH("EXTREMA",T44)))</formula>
    </cfRule>
  </conditionalFormatting>
  <conditionalFormatting sqref="T44">
    <cfRule type="containsText" dxfId="58" priority="24" operator="containsText" text="BAJA">
      <formula>NOT(ISERROR(SEARCH("BAJA",T44)))</formula>
    </cfRule>
  </conditionalFormatting>
  <conditionalFormatting sqref="T48">
    <cfRule type="containsText" dxfId="57" priority="21" operator="containsText" text="ALTA">
      <formula>NOT(ISERROR(SEARCH("ALTA",T48)))</formula>
    </cfRule>
    <cfRule type="containsText" dxfId="56" priority="22" operator="containsText" text="MODERADA">
      <formula>NOT(ISERROR(SEARCH("MODERADA",T48)))</formula>
    </cfRule>
    <cfRule type="containsText" dxfId="55" priority="23" operator="containsText" text="EXTREMA">
      <formula>NOT(ISERROR(SEARCH("EXTREMA",T48)))</formula>
    </cfRule>
  </conditionalFormatting>
  <conditionalFormatting sqref="T48">
    <cfRule type="containsText" dxfId="54" priority="20" operator="containsText" text="BAJA">
      <formula>NOT(ISERROR(SEARCH("BAJA",T48)))</formula>
    </cfRule>
  </conditionalFormatting>
  <conditionalFormatting sqref="T54">
    <cfRule type="containsText" dxfId="53" priority="17" operator="containsText" text="ALTA">
      <formula>NOT(ISERROR(SEARCH("ALTA",T54)))</formula>
    </cfRule>
    <cfRule type="containsText" dxfId="52" priority="18" operator="containsText" text="MODERADA">
      <formula>NOT(ISERROR(SEARCH("MODERADA",T54)))</formula>
    </cfRule>
    <cfRule type="containsText" dxfId="51" priority="19" operator="containsText" text="EXTREMA">
      <formula>NOT(ISERROR(SEARCH("EXTREMA",T54)))</formula>
    </cfRule>
  </conditionalFormatting>
  <conditionalFormatting sqref="T54">
    <cfRule type="containsText" dxfId="50" priority="16" operator="containsText" text="BAJA">
      <formula>NOT(ISERROR(SEARCH("BAJA",T54)))</formula>
    </cfRule>
  </conditionalFormatting>
  <conditionalFormatting sqref="T56">
    <cfRule type="containsText" dxfId="49" priority="13" operator="containsText" text="ALTA">
      <formula>NOT(ISERROR(SEARCH("ALTA",T56)))</formula>
    </cfRule>
    <cfRule type="containsText" dxfId="48" priority="14" operator="containsText" text="MODERADA">
      <formula>NOT(ISERROR(SEARCH("MODERADA",T56)))</formula>
    </cfRule>
    <cfRule type="containsText" dxfId="47" priority="15" operator="containsText" text="EXTREMA">
      <formula>NOT(ISERROR(SEARCH("EXTREMA",T56)))</formula>
    </cfRule>
  </conditionalFormatting>
  <conditionalFormatting sqref="T56">
    <cfRule type="containsText" dxfId="46" priority="12" operator="containsText" text="BAJA">
      <formula>NOT(ISERROR(SEARCH("BAJA",T56)))</formula>
    </cfRule>
  </conditionalFormatting>
  <conditionalFormatting sqref="T67">
    <cfRule type="containsText" dxfId="45" priority="9" operator="containsText" text="ALTA">
      <formula>NOT(ISERROR(SEARCH("ALTA",T67)))</formula>
    </cfRule>
    <cfRule type="containsText" dxfId="44" priority="10" operator="containsText" text="MODERADA">
      <formula>NOT(ISERROR(SEARCH("MODERADA",T67)))</formula>
    </cfRule>
    <cfRule type="containsText" dxfId="43" priority="11" operator="containsText" text="EXTREMA">
      <formula>NOT(ISERROR(SEARCH("EXTREMA",T67)))</formula>
    </cfRule>
  </conditionalFormatting>
  <conditionalFormatting sqref="T15:T28">
    <cfRule type="containsText" dxfId="42" priority="5" operator="containsText" text="Catastrófico">
      <formula>NOT(ISERROR(SEARCH("Catastrófico",T15)))</formula>
    </cfRule>
    <cfRule type="containsText" dxfId="41" priority="6" operator="containsText" text="Mayor">
      <formula>NOT(ISERROR(SEARCH("Mayor",T15)))</formula>
    </cfRule>
    <cfRule type="containsText" dxfId="40" priority="7" operator="containsText" text="Moderado">
      <formula>NOT(ISERROR(SEARCH("Moderado",T15)))</formula>
    </cfRule>
  </conditionalFormatting>
  <conditionalFormatting sqref="K14">
    <cfRule type="containsText" dxfId="39" priority="2" operator="containsText" text="ALTA">
      <formula>NOT(ISERROR(SEARCH("ALTA",K14)))</formula>
    </cfRule>
    <cfRule type="containsText" dxfId="38" priority="3" operator="containsText" text="MODERADA">
      <formula>NOT(ISERROR(SEARCH("MODERADA",K14)))</formula>
    </cfRule>
    <cfRule type="containsText" dxfId="37" priority="4" operator="containsText" text="EXTREMA">
      <formula>NOT(ISERROR(SEARCH("EXTREMA",K14)))</formula>
    </cfRule>
  </conditionalFormatting>
  <conditionalFormatting sqref="K14">
    <cfRule type="containsText" dxfId="36" priority="1" operator="containsText" text="BAJA">
      <formula>NOT(ISERROR(SEARCH("BAJA",K14)))</formula>
    </cfRule>
  </conditionalFormatting>
  <pageMargins left="0.7" right="0.7" top="0.75" bottom="0.75" header="0.3" footer="0.3"/>
  <pageSetup scale="1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AB36"/>
  <sheetViews>
    <sheetView topLeftCell="I12" workbookViewId="0">
      <selection activeCell="U12" sqref="U12:U13"/>
    </sheetView>
  </sheetViews>
  <sheetFormatPr baseColWidth="10" defaultRowHeight="12.75" x14ac:dyDescent="0.2"/>
  <cols>
    <col min="1" max="1" width="3.7109375" style="27" customWidth="1"/>
    <col min="2" max="2" width="12.28515625" style="27" customWidth="1"/>
    <col min="3" max="3" width="18.85546875" style="27" bestFit="1" customWidth="1"/>
    <col min="4" max="4" width="23.28515625" style="27" customWidth="1"/>
    <col min="5" max="5" width="16.28515625" style="27" customWidth="1"/>
    <col min="6" max="10" width="11.42578125" style="27" customWidth="1"/>
    <col min="11" max="11" width="10.28515625" style="27" customWidth="1"/>
    <col min="12" max="12" width="39.140625" style="27" customWidth="1"/>
    <col min="13" max="18" width="11.7109375" style="27" customWidth="1"/>
    <col min="19" max="19" width="7.5703125" style="27" customWidth="1"/>
    <col min="20" max="20" width="11.5703125" style="27" customWidth="1"/>
    <col min="21" max="21" width="27.85546875" style="27" customWidth="1"/>
    <col min="22" max="22" width="11.85546875" style="27" customWidth="1"/>
    <col min="23" max="23" width="12.5703125" style="27" bestFit="1" customWidth="1"/>
    <col min="24" max="24" width="18.7109375" style="27" customWidth="1"/>
    <col min="25" max="26" width="11.42578125" style="27"/>
    <col min="27" max="27" width="36" style="27" bestFit="1" customWidth="1"/>
    <col min="28" max="16384" width="11.42578125" style="27"/>
  </cols>
  <sheetData>
    <row r="2" spans="2:28" ht="13.5" thickBot="1" x14ac:dyDescent="0.25"/>
    <row r="3" spans="2:28" ht="13.5" thickBot="1" x14ac:dyDescent="0.25">
      <c r="B3" s="344" t="s">
        <v>211</v>
      </c>
      <c r="C3" s="345"/>
      <c r="D3" s="345"/>
      <c r="E3" s="345"/>
      <c r="F3" s="345"/>
      <c r="G3" s="345"/>
      <c r="H3" s="345"/>
      <c r="I3" s="345"/>
      <c r="J3" s="345"/>
      <c r="K3" s="345"/>
      <c r="L3" s="345"/>
      <c r="M3" s="345"/>
      <c r="N3" s="345"/>
      <c r="O3" s="345"/>
      <c r="P3" s="345"/>
      <c r="Q3" s="345"/>
      <c r="R3" s="345"/>
      <c r="S3" s="345"/>
      <c r="T3" s="345"/>
      <c r="U3" s="345"/>
      <c r="V3" s="345"/>
      <c r="W3" s="345"/>
      <c r="X3" s="345"/>
      <c r="Y3" s="345"/>
      <c r="Z3" s="345"/>
      <c r="AA3" s="345"/>
      <c r="AB3" s="346"/>
    </row>
    <row r="4" spans="2:28" x14ac:dyDescent="0.2">
      <c r="B4" s="347" t="s">
        <v>5</v>
      </c>
      <c r="C4" s="348"/>
      <c r="D4" s="348"/>
      <c r="E4" s="349"/>
      <c r="F4" s="353" t="s">
        <v>6</v>
      </c>
      <c r="G4" s="354"/>
      <c r="H4" s="354"/>
      <c r="I4" s="354"/>
      <c r="J4" s="354"/>
      <c r="K4" s="354"/>
      <c r="L4" s="354"/>
      <c r="M4" s="354"/>
      <c r="N4" s="354"/>
      <c r="O4" s="354"/>
      <c r="P4" s="354"/>
      <c r="Q4" s="354"/>
      <c r="R4" s="354"/>
      <c r="S4" s="354"/>
      <c r="T4" s="354"/>
      <c r="U4" s="354"/>
      <c r="V4" s="354"/>
      <c r="W4" s="354"/>
      <c r="X4" s="354"/>
      <c r="Y4" s="354"/>
      <c r="Z4" s="354"/>
      <c r="AA4" s="354"/>
      <c r="AB4" s="355"/>
    </row>
    <row r="5" spans="2:28" x14ac:dyDescent="0.2">
      <c r="B5" s="350"/>
      <c r="C5" s="351"/>
      <c r="D5" s="351"/>
      <c r="E5" s="352"/>
      <c r="F5" s="356" t="s">
        <v>7</v>
      </c>
      <c r="G5" s="357"/>
      <c r="H5" s="357"/>
      <c r="I5" s="357"/>
      <c r="J5" s="357"/>
      <c r="K5" s="357"/>
      <c r="L5" s="357"/>
      <c r="M5" s="357"/>
      <c r="N5" s="357"/>
      <c r="O5" s="351" t="s">
        <v>79</v>
      </c>
      <c r="P5" s="351"/>
      <c r="Q5" s="351"/>
      <c r="R5" s="351"/>
      <c r="S5" s="351"/>
      <c r="T5" s="351"/>
      <c r="U5" s="351" t="s">
        <v>8</v>
      </c>
      <c r="V5" s="358"/>
      <c r="W5" s="358"/>
      <c r="X5" s="358"/>
      <c r="Y5" s="358"/>
      <c r="Z5" s="351" t="s">
        <v>9</v>
      </c>
      <c r="AA5" s="351"/>
      <c r="AB5" s="352"/>
    </row>
    <row r="6" spans="2:28" x14ac:dyDescent="0.2">
      <c r="B6" s="360" t="s">
        <v>10</v>
      </c>
      <c r="C6" s="351" t="s">
        <v>11</v>
      </c>
      <c r="D6" s="351" t="s">
        <v>12</v>
      </c>
      <c r="E6" s="352" t="s">
        <v>13</v>
      </c>
      <c r="F6" s="363" t="s">
        <v>6</v>
      </c>
      <c r="G6" s="351"/>
      <c r="H6" s="351"/>
      <c r="I6" s="351"/>
      <c r="J6" s="351"/>
      <c r="K6" s="351"/>
      <c r="L6" s="357" t="s">
        <v>14</v>
      </c>
      <c r="M6" s="357"/>
      <c r="N6" s="357"/>
      <c r="O6" s="351" t="s">
        <v>15</v>
      </c>
      <c r="P6" s="351"/>
      <c r="Q6" s="351"/>
      <c r="R6" s="351"/>
      <c r="S6" s="351"/>
      <c r="T6" s="351"/>
      <c r="U6" s="351" t="s">
        <v>165</v>
      </c>
      <c r="V6" s="351" t="s">
        <v>84</v>
      </c>
      <c r="W6" s="351" t="s">
        <v>16</v>
      </c>
      <c r="X6" s="351" t="s">
        <v>60</v>
      </c>
      <c r="Y6" s="351" t="s">
        <v>17</v>
      </c>
      <c r="Z6" s="351" t="s">
        <v>80</v>
      </c>
      <c r="AA6" s="351" t="s">
        <v>18</v>
      </c>
      <c r="AB6" s="352" t="s">
        <v>81</v>
      </c>
    </row>
    <row r="7" spans="2:28" x14ac:dyDescent="0.2">
      <c r="B7" s="360"/>
      <c r="C7" s="351"/>
      <c r="D7" s="351"/>
      <c r="E7" s="352"/>
      <c r="F7" s="363" t="s">
        <v>19</v>
      </c>
      <c r="G7" s="351"/>
      <c r="H7" s="351"/>
      <c r="I7" s="351"/>
      <c r="J7" s="351"/>
      <c r="K7" s="351"/>
      <c r="L7" s="357" t="s">
        <v>20</v>
      </c>
      <c r="M7" s="357"/>
      <c r="N7" s="357"/>
      <c r="O7" s="351"/>
      <c r="P7" s="351"/>
      <c r="Q7" s="351"/>
      <c r="R7" s="351"/>
      <c r="S7" s="351"/>
      <c r="T7" s="351"/>
      <c r="U7" s="351"/>
      <c r="V7" s="351"/>
      <c r="W7" s="351"/>
      <c r="X7" s="351"/>
      <c r="Y7" s="351"/>
      <c r="Z7" s="351"/>
      <c r="AA7" s="351"/>
      <c r="AB7" s="352"/>
    </row>
    <row r="8" spans="2:28" x14ac:dyDescent="0.2">
      <c r="B8" s="360"/>
      <c r="C8" s="351"/>
      <c r="D8" s="351"/>
      <c r="E8" s="352"/>
      <c r="F8" s="363"/>
      <c r="G8" s="351"/>
      <c r="H8" s="351"/>
      <c r="I8" s="351"/>
      <c r="J8" s="351"/>
      <c r="K8" s="351"/>
      <c r="L8" s="357"/>
      <c r="M8" s="357"/>
      <c r="N8" s="357"/>
      <c r="O8" s="351" t="s">
        <v>21</v>
      </c>
      <c r="P8" s="351"/>
      <c r="Q8" s="351" t="s">
        <v>22</v>
      </c>
      <c r="R8" s="351"/>
      <c r="S8" s="351" t="s">
        <v>83</v>
      </c>
      <c r="T8" s="351"/>
      <c r="U8" s="351"/>
      <c r="V8" s="351"/>
      <c r="W8" s="351"/>
      <c r="X8" s="351"/>
      <c r="Y8" s="351"/>
      <c r="Z8" s="351"/>
      <c r="AA8" s="351"/>
      <c r="AB8" s="352"/>
    </row>
    <row r="9" spans="2:28" ht="51.75" thickBot="1" x14ac:dyDescent="0.25">
      <c r="B9" s="361"/>
      <c r="C9" s="359"/>
      <c r="D9" s="359"/>
      <c r="E9" s="362"/>
      <c r="F9" s="367" t="s">
        <v>21</v>
      </c>
      <c r="G9" s="359"/>
      <c r="H9" s="359" t="s">
        <v>22</v>
      </c>
      <c r="I9" s="359"/>
      <c r="J9" s="359" t="s">
        <v>82</v>
      </c>
      <c r="K9" s="359"/>
      <c r="L9" s="32" t="s">
        <v>23</v>
      </c>
      <c r="M9" s="32" t="s">
        <v>24</v>
      </c>
      <c r="N9" s="33" t="s">
        <v>25</v>
      </c>
      <c r="O9" s="359" t="s">
        <v>26</v>
      </c>
      <c r="P9" s="359"/>
      <c r="Q9" s="359" t="s">
        <v>26</v>
      </c>
      <c r="R9" s="359"/>
      <c r="S9" s="359"/>
      <c r="T9" s="359"/>
      <c r="U9" s="359"/>
      <c r="V9" s="359"/>
      <c r="W9" s="359"/>
      <c r="X9" s="359"/>
      <c r="Y9" s="359"/>
      <c r="Z9" s="359"/>
      <c r="AA9" s="359"/>
      <c r="AB9" s="366"/>
    </row>
    <row r="10" spans="2:28" s="34" customFormat="1" ht="63.75" x14ac:dyDescent="0.2">
      <c r="B10" s="364" t="s">
        <v>42</v>
      </c>
      <c r="C10" s="51" t="s">
        <v>212</v>
      </c>
      <c r="D10" s="52" t="s">
        <v>250</v>
      </c>
      <c r="E10" s="51" t="s">
        <v>213</v>
      </c>
      <c r="F10" s="53">
        <f>IF(G10="Muy baja",1,IF(G10="Baja",2,IF(G10="Media",3,IF(G10="Alta",4, IF(G10="Muy Alta",5,)))))</f>
        <v>3</v>
      </c>
      <c r="G10" s="53" t="s">
        <v>109</v>
      </c>
      <c r="H10" s="53">
        <f>IF(I10="Moderado",3,IF(I1="Mayor",4,IF(I10="Catastrófico",5,)))</f>
        <v>3</v>
      </c>
      <c r="I10" s="53" t="s">
        <v>214</v>
      </c>
      <c r="J10" s="53">
        <f>H10*F10</f>
        <v>9</v>
      </c>
      <c r="K10" s="54" t="s">
        <v>29</v>
      </c>
      <c r="L10" s="51" t="s">
        <v>215</v>
      </c>
      <c r="M10" s="53">
        <v>100</v>
      </c>
      <c r="N10" s="53">
        <v>1</v>
      </c>
      <c r="O10" s="53">
        <f>IF(P10="Muy baja",1,IF(P10="Baja",2,IF(P10="Media",3,IF(P10="Alta",4, IF(P10="Muy Alta",5,)))))</f>
        <v>2</v>
      </c>
      <c r="P10" s="53" t="s">
        <v>35</v>
      </c>
      <c r="Q10" s="53">
        <f>IF(R10="Moderado",3,IF(R10="Mayor",4,IF(R10="Catastrófico",5,)))</f>
        <v>3</v>
      </c>
      <c r="R10" s="53" t="s">
        <v>205</v>
      </c>
      <c r="S10" s="53">
        <f>Q10*O10</f>
        <v>6</v>
      </c>
      <c r="T10" s="54" t="s">
        <v>29</v>
      </c>
      <c r="U10" s="51" t="s">
        <v>216</v>
      </c>
      <c r="V10" s="53" t="s">
        <v>138</v>
      </c>
      <c r="W10" s="51" t="s">
        <v>217</v>
      </c>
      <c r="X10" s="51" t="s">
        <v>218</v>
      </c>
      <c r="Y10" s="51" t="s">
        <v>219</v>
      </c>
      <c r="Z10" s="51"/>
      <c r="AA10" s="51"/>
      <c r="AB10" s="55"/>
    </row>
    <row r="11" spans="2:28" s="34" customFormat="1" ht="127.5" x14ac:dyDescent="0.2">
      <c r="B11" s="365"/>
      <c r="C11" s="35" t="s">
        <v>220</v>
      </c>
      <c r="D11" s="36" t="s">
        <v>252</v>
      </c>
      <c r="E11" s="46" t="s">
        <v>102</v>
      </c>
      <c r="F11" s="47">
        <f>IF(G11="Muy baja",1,IF(G11="Baja",2,IF(G11="Media",3,IF(G11="Alta",4, IF(G11="Muy Alta",5,)))))</f>
        <v>2</v>
      </c>
      <c r="G11" s="28" t="s">
        <v>35</v>
      </c>
      <c r="H11" s="28">
        <f>IF(I11="Moderado",3,IF(I11="Mayor",4,IF(I11="Catastrófico",5,)))</f>
        <v>4</v>
      </c>
      <c r="I11" s="28" t="s">
        <v>28</v>
      </c>
      <c r="J11" s="28">
        <f>+$F11*$H11</f>
        <v>8</v>
      </c>
      <c r="K11" s="28" t="s">
        <v>29</v>
      </c>
      <c r="L11" s="29" t="s">
        <v>221</v>
      </c>
      <c r="M11" s="28">
        <v>100</v>
      </c>
      <c r="N11" s="28">
        <v>1</v>
      </c>
      <c r="O11" s="28">
        <f>IF(P11="Muy baja",1,IF(P11="Baja",2,IF(P11="Media",3,IF(P11="Alta",4, IF(P11="Muy Alta",5,)))))</f>
        <v>1</v>
      </c>
      <c r="P11" s="28" t="s">
        <v>111</v>
      </c>
      <c r="Q11" s="28">
        <f>IF(R11="Moderado",3,IF(R11="Mayor",4,IF(R11="Catastrófico",5,)))</f>
        <v>4</v>
      </c>
      <c r="R11" s="28" t="s">
        <v>28</v>
      </c>
      <c r="S11" s="28">
        <f>+O11*Q11</f>
        <v>4</v>
      </c>
      <c r="T11" s="48" t="s">
        <v>29</v>
      </c>
      <c r="U11" s="49" t="s">
        <v>255</v>
      </c>
      <c r="V11" s="37" t="s">
        <v>138</v>
      </c>
      <c r="W11" s="28" t="s">
        <v>74</v>
      </c>
      <c r="X11" s="28" t="s">
        <v>139</v>
      </c>
      <c r="Y11" s="28" t="s">
        <v>30</v>
      </c>
      <c r="Z11" s="28"/>
      <c r="AA11" s="28"/>
      <c r="AB11" s="50"/>
    </row>
    <row r="12" spans="2:28" ht="229.5" x14ac:dyDescent="0.2">
      <c r="B12" s="342" t="s">
        <v>45</v>
      </c>
      <c r="C12" s="339" t="s">
        <v>146</v>
      </c>
      <c r="D12" s="343" t="s">
        <v>251</v>
      </c>
      <c r="E12" s="339" t="s">
        <v>102</v>
      </c>
      <c r="F12" s="339">
        <f>IF(G12="Muy baja",1,IF(G12="Baja",2,IF(G12="Media",3,IF(G12="Alta",4, IF(G12="Muy Alta",5,)))))</f>
        <v>3</v>
      </c>
      <c r="G12" s="339" t="s">
        <v>109</v>
      </c>
      <c r="H12" s="339">
        <f>IF(I12="Moderado",3,IF(I12="Mayor",4,IF(I12="Catastrófico",5,)))</f>
        <v>4</v>
      </c>
      <c r="I12" s="339" t="s">
        <v>28</v>
      </c>
      <c r="J12" s="339">
        <f>+$F12*$H12</f>
        <v>12</v>
      </c>
      <c r="K12" s="320" t="s">
        <v>29</v>
      </c>
      <c r="L12" s="29" t="s">
        <v>147</v>
      </c>
      <c r="M12" s="339">
        <v>100</v>
      </c>
      <c r="N12" s="339">
        <v>2</v>
      </c>
      <c r="O12" s="339">
        <f>IF(P12="Muy baja",1,IF(P12="Baja",2,IF(P12="Media",3,IF(P12="Alta",4, IF(P12="Muy Alta",5,)))))</f>
        <v>1</v>
      </c>
      <c r="P12" s="339" t="s">
        <v>111</v>
      </c>
      <c r="Q12" s="339">
        <f>IF(R12="Moderado",3,IF(R12="Mayor",4,IF(R12="Catastrófico",5,)))</f>
        <v>4</v>
      </c>
      <c r="R12" s="339" t="s">
        <v>28</v>
      </c>
      <c r="S12" s="339">
        <f>+O12*Q12</f>
        <v>4</v>
      </c>
      <c r="T12" s="320" t="s">
        <v>29</v>
      </c>
      <c r="U12" s="320" t="s">
        <v>150</v>
      </c>
      <c r="V12" s="341" t="s">
        <v>148</v>
      </c>
      <c r="W12" s="341"/>
      <c r="X12" s="341" t="s">
        <v>149</v>
      </c>
      <c r="Y12" s="320" t="s">
        <v>143</v>
      </c>
      <c r="Z12" s="320"/>
      <c r="AA12" s="320"/>
      <c r="AB12" s="338"/>
    </row>
    <row r="13" spans="2:28" ht="165.75" x14ac:dyDescent="0.2">
      <c r="B13" s="342"/>
      <c r="C13" s="340"/>
      <c r="D13" s="343"/>
      <c r="E13" s="340"/>
      <c r="F13" s="340"/>
      <c r="G13" s="340"/>
      <c r="H13" s="340"/>
      <c r="I13" s="340"/>
      <c r="J13" s="340"/>
      <c r="K13" s="320"/>
      <c r="L13" s="106" t="s">
        <v>300</v>
      </c>
      <c r="M13" s="340"/>
      <c r="N13" s="340"/>
      <c r="O13" s="340"/>
      <c r="P13" s="340"/>
      <c r="Q13" s="340"/>
      <c r="R13" s="340"/>
      <c r="S13" s="340"/>
      <c r="T13" s="320"/>
      <c r="U13" s="320"/>
      <c r="V13" s="341"/>
      <c r="W13" s="341"/>
      <c r="X13" s="341"/>
      <c r="Y13" s="320"/>
      <c r="Z13" s="320"/>
      <c r="AA13" s="320"/>
      <c r="AB13" s="338"/>
    </row>
    <row r="14" spans="2:28" x14ac:dyDescent="0.2">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row>
    <row r="15" spans="2:28" x14ac:dyDescent="0.2">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row>
    <row r="16" spans="2:28" x14ac:dyDescent="0.2">
      <c r="B16" s="38"/>
      <c r="C16" s="38"/>
      <c r="D16" s="38"/>
      <c r="E16" s="38"/>
      <c r="F16" s="38"/>
      <c r="G16" s="38"/>
      <c r="H16" s="38"/>
      <c r="I16" s="38"/>
      <c r="J16" s="38"/>
      <c r="K16" s="38"/>
      <c r="L16" s="38"/>
      <c r="M16" s="38"/>
      <c r="N16" s="38"/>
      <c r="O16" s="38"/>
      <c r="P16" s="38"/>
      <c r="Q16" s="38"/>
      <c r="R16" s="38"/>
      <c r="S16" s="38"/>
      <c r="T16" s="38"/>
      <c r="U16" s="38"/>
      <c r="V16" s="38"/>
      <c r="W16" s="38"/>
      <c r="X16" s="38"/>
      <c r="Y16" s="38"/>
      <c r="Z16" s="38"/>
      <c r="AA16" s="38"/>
      <c r="AB16" s="38"/>
    </row>
    <row r="17" spans="2:28" x14ac:dyDescent="0.2">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row>
    <row r="18" spans="2:28" x14ac:dyDescent="0.2">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row>
    <row r="19" spans="2:28" x14ac:dyDescent="0.2">
      <c r="B19" s="38"/>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row>
    <row r="20" spans="2:28" x14ac:dyDescent="0.2">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row>
    <row r="21" spans="2:28" x14ac:dyDescent="0.2">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row>
    <row r="22" spans="2:28" x14ac:dyDescent="0.2">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row>
    <row r="23" spans="2:28" x14ac:dyDescent="0.2">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row>
    <row r="24" spans="2:28" x14ac:dyDescent="0.2">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row>
    <row r="25" spans="2:28" x14ac:dyDescent="0.2">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row>
    <row r="26" spans="2:28" x14ac:dyDescent="0.2">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row>
    <row r="27" spans="2:28" x14ac:dyDescent="0.2">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row>
    <row r="28" spans="2:28" x14ac:dyDescent="0.2">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row>
    <row r="29" spans="2:28" x14ac:dyDescent="0.2">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row>
    <row r="30" spans="2:28" x14ac:dyDescent="0.2">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row>
    <row r="31" spans="2:28" x14ac:dyDescent="0.2">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row>
    <row r="32" spans="2:28" x14ac:dyDescent="0.2">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row>
    <row r="33" spans="2:28" x14ac:dyDescent="0.2">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row>
    <row r="34" spans="2:28" x14ac:dyDescent="0.2">
      <c r="B34" s="38"/>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row>
    <row r="35" spans="2:28" x14ac:dyDescent="0.2">
      <c r="B35" s="38"/>
      <c r="C35" s="38"/>
      <c r="D35" s="38"/>
      <c r="E35" s="38"/>
      <c r="F35" s="38"/>
      <c r="G35" s="38"/>
      <c r="H35" s="38"/>
      <c r="I35" s="38"/>
      <c r="J35" s="38"/>
      <c r="K35" s="38"/>
      <c r="L35" s="38"/>
      <c r="M35" s="38"/>
      <c r="N35" s="38"/>
      <c r="O35" s="38"/>
      <c r="P35" s="38"/>
      <c r="Q35" s="38"/>
      <c r="R35" s="38"/>
      <c r="S35" s="38"/>
      <c r="T35" s="38"/>
      <c r="U35" s="38"/>
      <c r="V35" s="38"/>
      <c r="W35" s="38"/>
      <c r="X35" s="38"/>
      <c r="Y35" s="38"/>
      <c r="Z35" s="38"/>
      <c r="AA35" s="38"/>
      <c r="AB35" s="38"/>
    </row>
    <row r="36" spans="2:28" x14ac:dyDescent="0.2">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row>
  </sheetData>
  <protectedRanges>
    <protectedRange sqref="U12" name="Rango1_2_1_7"/>
    <protectedRange sqref="Y12" name="Rango1_1_1_2_7"/>
    <protectedRange sqref="Y11" name="Rango1_1_1_2_1"/>
    <protectedRange sqref="L11" name="Rango1_2_1_1_4"/>
    <protectedRange sqref="U11" name="Rango1_2_1_5"/>
    <protectedRange sqref="W11:X11" name="Rango1_1_1_1_5"/>
    <protectedRange sqref="C11:D11" name="Rango1_1_1_3_1"/>
  </protectedRanges>
  <mergeCells count="59">
    <mergeCell ref="B10:B11"/>
    <mergeCell ref="Z6:Z9"/>
    <mergeCell ref="AA6:AA9"/>
    <mergeCell ref="AB6:AB9"/>
    <mergeCell ref="F7:K8"/>
    <mergeCell ref="L7:N8"/>
    <mergeCell ref="O8:P8"/>
    <mergeCell ref="Q8:R8"/>
    <mergeCell ref="S8:T9"/>
    <mergeCell ref="F9:G9"/>
    <mergeCell ref="H9:I9"/>
    <mergeCell ref="O6:T7"/>
    <mergeCell ref="U6:U9"/>
    <mergeCell ref="V6:V9"/>
    <mergeCell ref="W6:W9"/>
    <mergeCell ref="X6:X9"/>
    <mergeCell ref="Y6:Y9"/>
    <mergeCell ref="O9:P9"/>
    <mergeCell ref="Q9:R9"/>
    <mergeCell ref="B6:B9"/>
    <mergeCell ref="C6:C9"/>
    <mergeCell ref="D6:D9"/>
    <mergeCell ref="E6:E9"/>
    <mergeCell ref="F6:K6"/>
    <mergeCell ref="L6:N6"/>
    <mergeCell ref="J9:K9"/>
    <mergeCell ref="B3:AB3"/>
    <mergeCell ref="B4:E5"/>
    <mergeCell ref="F4:AB4"/>
    <mergeCell ref="F5:N5"/>
    <mergeCell ref="O5:T5"/>
    <mergeCell ref="U5:Y5"/>
    <mergeCell ref="Z5:AB5"/>
    <mergeCell ref="B12:B13"/>
    <mergeCell ref="D12:D13"/>
    <mergeCell ref="K12:K13"/>
    <mergeCell ref="T12:T13"/>
    <mergeCell ref="U12:U13"/>
    <mergeCell ref="V12:V13"/>
    <mergeCell ref="W12:W13"/>
    <mergeCell ref="X12:X13"/>
    <mergeCell ref="Y12:Y13"/>
    <mergeCell ref="Z12:Z13"/>
    <mergeCell ref="AA12:AA13"/>
    <mergeCell ref="AB12:AB13"/>
    <mergeCell ref="C12:C13"/>
    <mergeCell ref="E12:E13"/>
    <mergeCell ref="F12:F13"/>
    <mergeCell ref="G12:G13"/>
    <mergeCell ref="H12:H13"/>
    <mergeCell ref="I12:I13"/>
    <mergeCell ref="J12:J13"/>
    <mergeCell ref="M12:M13"/>
    <mergeCell ref="N12:N13"/>
    <mergeCell ref="O12:O13"/>
    <mergeCell ref="P12:P13"/>
    <mergeCell ref="Q12:Q13"/>
    <mergeCell ref="R12:R13"/>
    <mergeCell ref="S12:S13"/>
  </mergeCells>
  <conditionalFormatting sqref="K12">
    <cfRule type="containsText" dxfId="35" priority="14" operator="containsText" text="ALTA">
      <formula>NOT(ISERROR(SEARCH("ALTA",K12)))</formula>
    </cfRule>
    <cfRule type="containsText" dxfId="34" priority="15" operator="containsText" text="MODERADA">
      <formula>NOT(ISERROR(SEARCH("MODERADA",K12)))</formula>
    </cfRule>
    <cfRule type="containsText" dxfId="33" priority="16" operator="containsText" text="EXTREMA">
      <formula>NOT(ISERROR(SEARCH("EXTREMA",K12)))</formula>
    </cfRule>
  </conditionalFormatting>
  <conditionalFormatting sqref="K12">
    <cfRule type="containsText" dxfId="32" priority="13" operator="containsText" text="BAJA">
      <formula>NOT(ISERROR(SEARCH("BAJA",K12)))</formula>
    </cfRule>
  </conditionalFormatting>
  <conditionalFormatting sqref="T12">
    <cfRule type="containsText" dxfId="31" priority="10" operator="containsText" text="ALTA">
      <formula>NOT(ISERROR(SEARCH("ALTA",T12)))</formula>
    </cfRule>
    <cfRule type="containsText" dxfId="30" priority="11" operator="containsText" text="MODERADA">
      <formula>NOT(ISERROR(SEARCH("MODERADA",T12)))</formula>
    </cfRule>
    <cfRule type="containsText" dxfId="29" priority="12" operator="containsText" text="EXTREMA">
      <formula>NOT(ISERROR(SEARCH("EXTREMA",T12)))</formula>
    </cfRule>
  </conditionalFormatting>
  <conditionalFormatting sqref="T12">
    <cfRule type="containsText" dxfId="28" priority="9" operator="containsText" text="BAJA">
      <formula>NOT(ISERROR(SEARCH("BAJA",T12)))</formula>
    </cfRule>
  </conditionalFormatting>
  <conditionalFormatting sqref="T11">
    <cfRule type="containsText" dxfId="27" priority="2" operator="containsText" text="ALTA">
      <formula>NOT(ISERROR(SEARCH("ALTA",T11)))</formula>
    </cfRule>
    <cfRule type="containsText" dxfId="26" priority="3" operator="containsText" text="MODERADA">
      <formula>NOT(ISERROR(SEARCH("MODERADA",T11)))</formula>
    </cfRule>
    <cfRule type="containsText" dxfId="25" priority="4" operator="containsText" text="EXTREMA">
      <formula>NOT(ISERROR(SEARCH("EXTREMA",T11)))</formula>
    </cfRule>
  </conditionalFormatting>
  <conditionalFormatting sqref="T11">
    <cfRule type="containsText" dxfId="24" priority="1" operator="containsText" text="BAJA">
      <formula>NOT(ISERROR(SEARCH("BAJA",T11)))</formula>
    </cfRule>
  </conditionalFormatting>
  <conditionalFormatting sqref="K11">
    <cfRule type="containsText" dxfId="23" priority="6" operator="containsText" text="ALTA">
      <formula>NOT(ISERROR(SEARCH("ALTA",K11)))</formula>
    </cfRule>
    <cfRule type="containsText" dxfId="22" priority="7" operator="containsText" text="MODERADA">
      <formula>NOT(ISERROR(SEARCH("MODERADA",K11)))</formula>
    </cfRule>
    <cfRule type="containsText" dxfId="21" priority="8" operator="containsText" text="EXTREMA">
      <formula>NOT(ISERROR(SEARCH("EXTREMA",K11)))</formula>
    </cfRule>
  </conditionalFormatting>
  <conditionalFormatting sqref="K11">
    <cfRule type="containsText" dxfId="20" priority="5" operator="containsText" text="BAJA">
      <formula>NOT(ISERROR(SEARCH("BAJA",K11)))</formula>
    </cfRule>
  </conditionalFormatting>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B31"/>
  <sheetViews>
    <sheetView topLeftCell="F1" workbookViewId="0">
      <selection activeCell="U10" sqref="U10"/>
    </sheetView>
  </sheetViews>
  <sheetFormatPr baseColWidth="10" defaultRowHeight="12.75" x14ac:dyDescent="0.2"/>
  <cols>
    <col min="1" max="1" width="3.7109375" style="27" customWidth="1"/>
    <col min="2" max="2" width="10.140625" style="27" bestFit="1" customWidth="1"/>
    <col min="3" max="3" width="17.42578125" style="27" bestFit="1" customWidth="1"/>
    <col min="4" max="4" width="23.28515625" style="27" customWidth="1"/>
    <col min="5" max="5" width="16.28515625" style="27" customWidth="1"/>
    <col min="6" max="6" width="4.5703125" style="27" customWidth="1"/>
    <col min="7" max="7" width="8" style="27" customWidth="1"/>
    <col min="8" max="8" width="2" style="27" customWidth="1"/>
    <col min="9" max="9" width="6.140625" style="27" customWidth="1"/>
    <col min="10" max="10" width="3" style="27" customWidth="1"/>
    <col min="11" max="11" width="10.28515625" style="27" customWidth="1"/>
    <col min="12" max="12" width="39.140625" style="27" customWidth="1"/>
    <col min="13" max="18" width="11.7109375" style="27" customWidth="1"/>
    <col min="19" max="19" width="7.5703125" style="27" customWidth="1"/>
    <col min="20" max="20" width="11.5703125" style="27" customWidth="1"/>
    <col min="21" max="21" width="49.85546875" style="27" customWidth="1"/>
    <col min="22" max="22" width="14.28515625" style="27" customWidth="1"/>
    <col min="23" max="23" width="12.5703125" style="27" bestFit="1" customWidth="1"/>
    <col min="24" max="24" width="28" style="27" customWidth="1"/>
    <col min="25" max="26" width="11.42578125" style="27"/>
    <col min="27" max="27" width="13.5703125" style="27" customWidth="1"/>
    <col min="28" max="16384" width="11.42578125" style="27"/>
  </cols>
  <sheetData>
    <row r="2" spans="2:28" ht="13.5" thickBot="1" x14ac:dyDescent="0.25"/>
    <row r="3" spans="2:28" ht="13.5" thickBot="1" x14ac:dyDescent="0.25">
      <c r="B3" s="344" t="s">
        <v>222</v>
      </c>
      <c r="C3" s="345"/>
      <c r="D3" s="345"/>
      <c r="E3" s="345"/>
      <c r="F3" s="345"/>
      <c r="G3" s="345"/>
      <c r="H3" s="345"/>
      <c r="I3" s="345"/>
      <c r="J3" s="345"/>
      <c r="K3" s="345"/>
      <c r="L3" s="345"/>
      <c r="M3" s="345"/>
      <c r="N3" s="345"/>
      <c r="O3" s="345"/>
      <c r="P3" s="345"/>
      <c r="Q3" s="345"/>
      <c r="R3" s="345"/>
      <c r="S3" s="345"/>
      <c r="T3" s="345"/>
      <c r="U3" s="345"/>
      <c r="V3" s="345"/>
      <c r="W3" s="345"/>
      <c r="X3" s="345"/>
      <c r="Y3" s="345"/>
      <c r="Z3" s="345"/>
      <c r="AA3" s="345"/>
      <c r="AB3" s="346"/>
    </row>
    <row r="4" spans="2:28" x14ac:dyDescent="0.2">
      <c r="B4" s="347" t="s">
        <v>5</v>
      </c>
      <c r="C4" s="348"/>
      <c r="D4" s="348"/>
      <c r="E4" s="349"/>
      <c r="F4" s="353" t="s">
        <v>6</v>
      </c>
      <c r="G4" s="354"/>
      <c r="H4" s="354"/>
      <c r="I4" s="354"/>
      <c r="J4" s="354"/>
      <c r="K4" s="354"/>
      <c r="L4" s="354"/>
      <c r="M4" s="354"/>
      <c r="N4" s="354"/>
      <c r="O4" s="354"/>
      <c r="P4" s="354"/>
      <c r="Q4" s="354"/>
      <c r="R4" s="354"/>
      <c r="S4" s="354"/>
      <c r="T4" s="354"/>
      <c r="U4" s="354"/>
      <c r="V4" s="354"/>
      <c r="W4" s="354"/>
      <c r="X4" s="354"/>
      <c r="Y4" s="354"/>
      <c r="Z4" s="354"/>
      <c r="AA4" s="354"/>
      <c r="AB4" s="355"/>
    </row>
    <row r="5" spans="2:28" x14ac:dyDescent="0.2">
      <c r="B5" s="350"/>
      <c r="C5" s="351"/>
      <c r="D5" s="351"/>
      <c r="E5" s="352"/>
      <c r="F5" s="356" t="s">
        <v>7</v>
      </c>
      <c r="G5" s="357"/>
      <c r="H5" s="357"/>
      <c r="I5" s="357"/>
      <c r="J5" s="357"/>
      <c r="K5" s="357"/>
      <c r="L5" s="357"/>
      <c r="M5" s="357"/>
      <c r="N5" s="357"/>
      <c r="O5" s="351" t="s">
        <v>79</v>
      </c>
      <c r="P5" s="351"/>
      <c r="Q5" s="351"/>
      <c r="R5" s="351"/>
      <c r="S5" s="351"/>
      <c r="T5" s="351"/>
      <c r="U5" s="351" t="s">
        <v>8</v>
      </c>
      <c r="V5" s="358"/>
      <c r="W5" s="358"/>
      <c r="X5" s="358"/>
      <c r="Y5" s="358"/>
      <c r="Z5" s="351" t="s">
        <v>9</v>
      </c>
      <c r="AA5" s="351"/>
      <c r="AB5" s="352"/>
    </row>
    <row r="6" spans="2:28" x14ac:dyDescent="0.2">
      <c r="B6" s="360" t="s">
        <v>10</v>
      </c>
      <c r="C6" s="351" t="s">
        <v>11</v>
      </c>
      <c r="D6" s="351" t="s">
        <v>12</v>
      </c>
      <c r="E6" s="352" t="s">
        <v>13</v>
      </c>
      <c r="F6" s="363" t="s">
        <v>6</v>
      </c>
      <c r="G6" s="351"/>
      <c r="H6" s="351"/>
      <c r="I6" s="351"/>
      <c r="J6" s="351"/>
      <c r="K6" s="351"/>
      <c r="L6" s="357" t="s">
        <v>14</v>
      </c>
      <c r="M6" s="357"/>
      <c r="N6" s="357"/>
      <c r="O6" s="351" t="s">
        <v>15</v>
      </c>
      <c r="P6" s="351"/>
      <c r="Q6" s="351"/>
      <c r="R6" s="351"/>
      <c r="S6" s="351"/>
      <c r="T6" s="351"/>
      <c r="U6" s="351" t="s">
        <v>165</v>
      </c>
      <c r="V6" s="351" t="s">
        <v>84</v>
      </c>
      <c r="W6" s="351" t="s">
        <v>16</v>
      </c>
      <c r="X6" s="351" t="s">
        <v>60</v>
      </c>
      <c r="Y6" s="351" t="s">
        <v>17</v>
      </c>
      <c r="Z6" s="351" t="s">
        <v>80</v>
      </c>
      <c r="AA6" s="351" t="s">
        <v>18</v>
      </c>
      <c r="AB6" s="352" t="s">
        <v>81</v>
      </c>
    </row>
    <row r="7" spans="2:28" x14ac:dyDescent="0.2">
      <c r="B7" s="360"/>
      <c r="C7" s="351"/>
      <c r="D7" s="351"/>
      <c r="E7" s="352"/>
      <c r="F7" s="363" t="s">
        <v>19</v>
      </c>
      <c r="G7" s="351"/>
      <c r="H7" s="351"/>
      <c r="I7" s="351"/>
      <c r="J7" s="351"/>
      <c r="K7" s="351"/>
      <c r="L7" s="357" t="s">
        <v>20</v>
      </c>
      <c r="M7" s="357"/>
      <c r="N7" s="357"/>
      <c r="O7" s="351"/>
      <c r="P7" s="351"/>
      <c r="Q7" s="351"/>
      <c r="R7" s="351"/>
      <c r="S7" s="351"/>
      <c r="T7" s="351"/>
      <c r="U7" s="351"/>
      <c r="V7" s="351"/>
      <c r="W7" s="351"/>
      <c r="X7" s="351"/>
      <c r="Y7" s="351"/>
      <c r="Z7" s="351"/>
      <c r="AA7" s="351"/>
      <c r="AB7" s="352"/>
    </row>
    <row r="8" spans="2:28" x14ac:dyDescent="0.2">
      <c r="B8" s="360"/>
      <c r="C8" s="351"/>
      <c r="D8" s="351"/>
      <c r="E8" s="352"/>
      <c r="F8" s="363"/>
      <c r="G8" s="351"/>
      <c r="H8" s="351"/>
      <c r="I8" s="351"/>
      <c r="J8" s="351"/>
      <c r="K8" s="351"/>
      <c r="L8" s="357"/>
      <c r="M8" s="357"/>
      <c r="N8" s="357"/>
      <c r="O8" s="351" t="s">
        <v>21</v>
      </c>
      <c r="P8" s="351"/>
      <c r="Q8" s="351" t="s">
        <v>22</v>
      </c>
      <c r="R8" s="351"/>
      <c r="S8" s="351" t="s">
        <v>83</v>
      </c>
      <c r="T8" s="351"/>
      <c r="U8" s="351"/>
      <c r="V8" s="351"/>
      <c r="W8" s="351"/>
      <c r="X8" s="351"/>
      <c r="Y8" s="351"/>
      <c r="Z8" s="351"/>
      <c r="AA8" s="351"/>
      <c r="AB8" s="352"/>
    </row>
    <row r="9" spans="2:28" ht="51" x14ac:dyDescent="0.2">
      <c r="B9" s="361"/>
      <c r="C9" s="359"/>
      <c r="D9" s="359"/>
      <c r="E9" s="362"/>
      <c r="F9" s="367" t="s">
        <v>21</v>
      </c>
      <c r="G9" s="359"/>
      <c r="H9" s="359" t="s">
        <v>22</v>
      </c>
      <c r="I9" s="359"/>
      <c r="J9" s="359" t="s">
        <v>82</v>
      </c>
      <c r="K9" s="359"/>
      <c r="L9" s="32" t="s">
        <v>23</v>
      </c>
      <c r="M9" s="32" t="s">
        <v>24</v>
      </c>
      <c r="N9" s="33" t="s">
        <v>25</v>
      </c>
      <c r="O9" s="359" t="s">
        <v>26</v>
      </c>
      <c r="P9" s="359"/>
      <c r="Q9" s="359" t="s">
        <v>26</v>
      </c>
      <c r="R9" s="359"/>
      <c r="S9" s="359"/>
      <c r="T9" s="359"/>
      <c r="U9" s="359"/>
      <c r="V9" s="359"/>
      <c r="W9" s="359"/>
      <c r="X9" s="359"/>
      <c r="Y9" s="359"/>
      <c r="Z9" s="359"/>
      <c r="AA9" s="359"/>
      <c r="AB9" s="366"/>
    </row>
    <row r="10" spans="2:28" ht="135.75" customHeight="1" x14ac:dyDescent="0.2">
      <c r="B10" s="105" t="s">
        <v>45</v>
      </c>
      <c r="C10" s="96" t="s">
        <v>223</v>
      </c>
      <c r="D10" s="36" t="s">
        <v>253</v>
      </c>
      <c r="E10" s="96" t="s">
        <v>295</v>
      </c>
      <c r="F10" s="96">
        <f>IF(G10="Muy baja",1,IF(G10="Baja",2,IF(G10="Media",3,IF(G10="Alta",4, IF(G10="Muy Alta",5,)))))</f>
        <v>3</v>
      </c>
      <c r="G10" s="96" t="s">
        <v>109</v>
      </c>
      <c r="H10" s="96">
        <f>IF(I10="Moderado",3,IF(I10="Mayor",4,IF(I10="Catastrófico",5,)))</f>
        <v>5</v>
      </c>
      <c r="I10" s="96" t="s">
        <v>224</v>
      </c>
      <c r="J10" s="96">
        <f>+$F10*$H10</f>
        <v>15</v>
      </c>
      <c r="K10" s="101" t="s">
        <v>224</v>
      </c>
      <c r="L10" s="29" t="s">
        <v>225</v>
      </c>
      <c r="M10" s="96">
        <v>70</v>
      </c>
      <c r="N10" s="96">
        <v>1</v>
      </c>
      <c r="O10" s="96">
        <f>IF(P10="Muy baja",1,IF(P10="Baja",2,IF(P10="Media",3,IF(P10="Alta",4, IF(P10="Muy Alta",5,)))))</f>
        <v>2</v>
      </c>
      <c r="P10" s="96" t="s">
        <v>35</v>
      </c>
      <c r="Q10" s="96">
        <f>IF(R10="Moderado",3,IF(R10="Mayor",4,IF(R10="Catastrófico",5,)))</f>
        <v>4</v>
      </c>
      <c r="R10" s="96" t="s">
        <v>28</v>
      </c>
      <c r="S10" s="96">
        <f>+O10*Q10</f>
        <v>8</v>
      </c>
      <c r="T10" s="96" t="s">
        <v>29</v>
      </c>
      <c r="U10" s="29" t="s">
        <v>293</v>
      </c>
      <c r="V10" s="37" t="s">
        <v>226</v>
      </c>
      <c r="W10" s="96" t="s">
        <v>227</v>
      </c>
      <c r="X10" s="96" t="s">
        <v>294</v>
      </c>
      <c r="Y10" s="96" t="s">
        <v>30</v>
      </c>
      <c r="Z10" s="96"/>
      <c r="AA10" s="102"/>
      <c r="AB10" s="29"/>
    </row>
    <row r="11" spans="2:28" x14ac:dyDescent="0.2">
      <c r="B11" s="38"/>
      <c r="C11" s="38"/>
      <c r="D11" s="38"/>
      <c r="E11" s="38"/>
      <c r="F11" s="38"/>
      <c r="G11" s="38"/>
      <c r="H11" s="38"/>
      <c r="I11" s="38"/>
      <c r="J11" s="38"/>
      <c r="K11" s="38"/>
      <c r="L11" s="38"/>
      <c r="M11" s="38"/>
      <c r="N11" s="38"/>
      <c r="O11" s="38"/>
      <c r="P11" s="38"/>
      <c r="Q11" s="38"/>
      <c r="R11" s="38"/>
      <c r="S11" s="38"/>
      <c r="T11" s="38"/>
      <c r="U11" s="38"/>
      <c r="V11" s="38"/>
      <c r="W11" s="38"/>
      <c r="X11" s="38"/>
      <c r="Y11" s="38"/>
      <c r="Z11" s="38"/>
      <c r="AA11" s="38"/>
      <c r="AB11" s="38"/>
    </row>
    <row r="12" spans="2:28" x14ac:dyDescent="0.2">
      <c r="B12" s="38"/>
      <c r="C12" s="35"/>
      <c r="D12" s="38"/>
      <c r="E12" s="38"/>
      <c r="F12" s="38"/>
      <c r="G12" s="38"/>
      <c r="H12" s="38"/>
      <c r="I12" s="38"/>
      <c r="J12" s="38"/>
      <c r="K12" s="38"/>
      <c r="L12" s="38"/>
      <c r="M12" s="38"/>
      <c r="N12" s="38"/>
      <c r="O12" s="38"/>
      <c r="P12" s="38"/>
      <c r="Q12" s="38"/>
      <c r="R12" s="38"/>
      <c r="S12" s="38"/>
      <c r="T12" s="38"/>
      <c r="U12" s="38"/>
      <c r="V12" s="38"/>
      <c r="W12" s="38"/>
      <c r="X12" s="38"/>
      <c r="Y12" s="38"/>
      <c r="Z12" s="38"/>
      <c r="AA12" s="38"/>
      <c r="AB12" s="38"/>
    </row>
    <row r="13" spans="2:28" x14ac:dyDescent="0.2">
      <c r="B13" s="38"/>
      <c r="C13" s="38"/>
      <c r="D13" s="38"/>
      <c r="E13" s="38"/>
      <c r="F13" s="38"/>
      <c r="G13" s="38"/>
      <c r="H13" s="38"/>
      <c r="I13" s="38"/>
      <c r="J13" s="38"/>
      <c r="K13" s="38"/>
      <c r="L13" s="38"/>
      <c r="M13" s="38"/>
      <c r="N13" s="38"/>
      <c r="O13" s="38"/>
      <c r="P13" s="38"/>
      <c r="Q13" s="38"/>
      <c r="R13" s="38"/>
      <c r="S13" s="38"/>
      <c r="T13" s="38"/>
      <c r="U13" s="38"/>
      <c r="V13" s="38"/>
      <c r="W13" s="38"/>
      <c r="X13" s="38"/>
      <c r="Y13" s="38"/>
      <c r="Z13" s="38"/>
      <c r="AA13" s="38"/>
      <c r="AB13" s="38"/>
    </row>
    <row r="14" spans="2:28" x14ac:dyDescent="0.2">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row>
    <row r="15" spans="2:28" x14ac:dyDescent="0.2">
      <c r="B15" s="38"/>
      <c r="C15" s="38"/>
      <c r="D15" s="38"/>
      <c r="E15" s="38"/>
      <c r="F15" s="38"/>
      <c r="G15" s="38"/>
      <c r="H15" s="38"/>
      <c r="I15" s="38"/>
      <c r="J15" s="38"/>
      <c r="K15" s="38"/>
      <c r="L15" s="38"/>
      <c r="M15" s="38"/>
      <c r="N15" s="38">
        <v>1</v>
      </c>
      <c r="O15" s="38">
        <v>1</v>
      </c>
      <c r="P15" s="38"/>
      <c r="Q15" s="38"/>
      <c r="R15" s="38"/>
      <c r="S15" s="38">
        <f>+O15*Q15</f>
        <v>0</v>
      </c>
      <c r="T15" s="38"/>
      <c r="U15" s="38"/>
      <c r="V15" s="38"/>
      <c r="W15" s="38"/>
      <c r="X15" s="38"/>
      <c r="Y15" s="38"/>
      <c r="Z15" s="38"/>
      <c r="AA15" s="38"/>
      <c r="AB15" s="38"/>
    </row>
    <row r="16" spans="2:28" x14ac:dyDescent="0.2">
      <c r="B16" s="38"/>
      <c r="C16" s="38"/>
      <c r="D16" s="38"/>
      <c r="E16" s="38"/>
      <c r="F16" s="38"/>
      <c r="G16" s="38"/>
      <c r="H16" s="38"/>
      <c r="I16" s="38"/>
      <c r="J16" s="38"/>
      <c r="K16" s="38"/>
      <c r="L16" s="38"/>
      <c r="M16" s="38"/>
      <c r="N16" s="38"/>
      <c r="O16" s="38"/>
      <c r="P16" s="38"/>
      <c r="Q16" s="38"/>
      <c r="R16" s="38"/>
      <c r="S16" s="38"/>
      <c r="T16" s="38"/>
      <c r="U16" s="38"/>
      <c r="V16" s="38"/>
      <c r="W16" s="38"/>
      <c r="X16" s="38"/>
      <c r="Y16" s="38"/>
      <c r="Z16" s="38"/>
      <c r="AA16" s="38"/>
      <c r="AB16" s="38"/>
    </row>
    <row r="17" spans="2:28" x14ac:dyDescent="0.2">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row>
    <row r="18" spans="2:28" x14ac:dyDescent="0.2">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row>
    <row r="19" spans="2:28" x14ac:dyDescent="0.2">
      <c r="B19" s="38"/>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row>
    <row r="20" spans="2:28" x14ac:dyDescent="0.2">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row>
    <row r="21" spans="2:28" x14ac:dyDescent="0.2">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row>
    <row r="22" spans="2:28" x14ac:dyDescent="0.2">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row>
    <row r="23" spans="2:28" x14ac:dyDescent="0.2">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row>
    <row r="24" spans="2:28" x14ac:dyDescent="0.2">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row>
    <row r="25" spans="2:28" x14ac:dyDescent="0.2">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row>
    <row r="26" spans="2:28" x14ac:dyDescent="0.2">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row>
    <row r="27" spans="2:28" x14ac:dyDescent="0.2">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row>
    <row r="28" spans="2:28" x14ac:dyDescent="0.2">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row>
    <row r="29" spans="2:28" x14ac:dyDescent="0.2">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row>
    <row r="30" spans="2:28" x14ac:dyDescent="0.2">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row>
    <row r="31" spans="2:28" x14ac:dyDescent="0.2">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row>
  </sheetData>
  <protectedRanges>
    <protectedRange sqref="U10" name="Rango1_2_1"/>
    <protectedRange sqref="Y10" name="Rango1_1_1_2_1"/>
    <protectedRange sqref="W10:X10" name="Rango1_1_1_1_3"/>
    <protectedRange sqref="L10" name="Rango1_2_1_1_6"/>
    <protectedRange sqref="AB10" name="Rango1_2_1_9"/>
    <protectedRange sqref="C12" name="Rango1_1_1"/>
  </protectedRanges>
  <mergeCells count="32">
    <mergeCell ref="Z6:Z9"/>
    <mergeCell ref="AA6:AA9"/>
    <mergeCell ref="AB6:AB9"/>
    <mergeCell ref="F7:K8"/>
    <mergeCell ref="L7:N8"/>
    <mergeCell ref="O8:P8"/>
    <mergeCell ref="Q8:R8"/>
    <mergeCell ref="S8:T9"/>
    <mergeCell ref="F9:G9"/>
    <mergeCell ref="H9:I9"/>
    <mergeCell ref="O6:T7"/>
    <mergeCell ref="U6:U9"/>
    <mergeCell ref="V6:V9"/>
    <mergeCell ref="W6:W9"/>
    <mergeCell ref="X6:X9"/>
    <mergeCell ref="Y6:Y9"/>
    <mergeCell ref="O9:P9"/>
    <mergeCell ref="Q9:R9"/>
    <mergeCell ref="B6:B9"/>
    <mergeCell ref="C6:C9"/>
    <mergeCell ref="D6:D9"/>
    <mergeCell ref="E6:E9"/>
    <mergeCell ref="F6:K6"/>
    <mergeCell ref="L6:N6"/>
    <mergeCell ref="J9:K9"/>
    <mergeCell ref="B3:AB3"/>
    <mergeCell ref="B4:E5"/>
    <mergeCell ref="F4:AB4"/>
    <mergeCell ref="F5:N5"/>
    <mergeCell ref="O5:T5"/>
    <mergeCell ref="U5:Y5"/>
    <mergeCell ref="Z5:AB5"/>
  </mergeCells>
  <conditionalFormatting sqref="K10">
    <cfRule type="containsText" dxfId="19" priority="6" operator="containsText" text="ALTA">
      <formula>NOT(ISERROR(SEARCH("ALTA",K10)))</formula>
    </cfRule>
    <cfRule type="containsText" dxfId="18" priority="7" operator="containsText" text="MODERADA">
      <formula>NOT(ISERROR(SEARCH("MODERADA",K10)))</formula>
    </cfRule>
    <cfRule type="containsText" dxfId="17" priority="8" operator="containsText" text="EXTREMA">
      <formula>NOT(ISERROR(SEARCH("EXTREMA",K10)))</formula>
    </cfRule>
  </conditionalFormatting>
  <conditionalFormatting sqref="K10">
    <cfRule type="containsText" dxfId="16" priority="5" operator="containsText" text="BAJA">
      <formula>NOT(ISERROR(SEARCH("BAJA",K10)))</formula>
    </cfRule>
  </conditionalFormatting>
  <conditionalFormatting sqref="T10">
    <cfRule type="containsText" dxfId="15" priority="2" operator="containsText" text="ALTA">
      <formula>NOT(ISERROR(SEARCH("ALTA",T10)))</formula>
    </cfRule>
    <cfRule type="containsText" dxfId="14" priority="3" operator="containsText" text="MODERADA">
      <formula>NOT(ISERROR(SEARCH("MODERADA",T10)))</formula>
    </cfRule>
    <cfRule type="containsText" dxfId="13" priority="4" operator="containsText" text="EXTREMA">
      <formula>NOT(ISERROR(SEARCH("EXTREMA",T10)))</formula>
    </cfRule>
  </conditionalFormatting>
  <conditionalFormatting sqref="T10">
    <cfRule type="containsText" dxfId="12" priority="1" operator="containsText" text="BAJA">
      <formula>NOT(ISERROR(SEARCH("BAJA",T10)))</formula>
    </cfRule>
  </conditionalFormatting>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AB26"/>
  <sheetViews>
    <sheetView workbookViewId="0">
      <selection activeCell="U10" sqref="U10"/>
    </sheetView>
  </sheetViews>
  <sheetFormatPr baseColWidth="10" defaultRowHeight="12.75" x14ac:dyDescent="0.2"/>
  <cols>
    <col min="1" max="1" width="3.7109375" style="27" customWidth="1"/>
    <col min="2" max="2" width="10.140625" style="27" bestFit="1" customWidth="1"/>
    <col min="3" max="3" width="17" style="27" bestFit="1" customWidth="1"/>
    <col min="4" max="4" width="23.28515625" style="27" customWidth="1"/>
    <col min="5" max="5" width="16.28515625" style="27" customWidth="1"/>
    <col min="6" max="6" width="4.5703125" style="27" customWidth="1"/>
    <col min="7" max="7" width="8" style="27" customWidth="1"/>
    <col min="8" max="8" width="2" style="27" customWidth="1"/>
    <col min="9" max="9" width="6.140625" style="27" customWidth="1"/>
    <col min="10" max="10" width="3" style="27" customWidth="1"/>
    <col min="11" max="11" width="10.28515625" style="27" customWidth="1"/>
    <col min="12" max="12" width="39.140625" style="27" customWidth="1"/>
    <col min="13" max="18" width="11.7109375" style="27" customWidth="1"/>
    <col min="19" max="19" width="7.5703125" style="27" customWidth="1"/>
    <col min="20" max="20" width="11.5703125" style="27" customWidth="1"/>
    <col min="21" max="21" width="52.85546875" style="27" customWidth="1"/>
    <col min="22" max="22" width="16.28515625" style="27" customWidth="1"/>
    <col min="23" max="23" width="14" style="27" customWidth="1"/>
    <col min="24" max="24" width="30" style="27" customWidth="1"/>
    <col min="25" max="16384" width="11.42578125" style="27"/>
  </cols>
  <sheetData>
    <row r="2" spans="2:28" ht="13.5" thickBot="1" x14ac:dyDescent="0.25"/>
    <row r="3" spans="2:28" ht="13.5" thickBot="1" x14ac:dyDescent="0.25">
      <c r="B3" s="344" t="s">
        <v>228</v>
      </c>
      <c r="C3" s="345"/>
      <c r="D3" s="345"/>
      <c r="E3" s="345"/>
      <c r="F3" s="345"/>
      <c r="G3" s="345"/>
      <c r="H3" s="345"/>
      <c r="I3" s="345"/>
      <c r="J3" s="345"/>
      <c r="K3" s="345"/>
      <c r="L3" s="345"/>
      <c r="M3" s="345"/>
      <c r="N3" s="345"/>
      <c r="O3" s="345"/>
      <c r="P3" s="345"/>
      <c r="Q3" s="345"/>
      <c r="R3" s="345"/>
      <c r="S3" s="345"/>
      <c r="T3" s="345"/>
      <c r="U3" s="345"/>
      <c r="V3" s="345"/>
      <c r="W3" s="345"/>
      <c r="X3" s="345"/>
      <c r="Y3" s="345"/>
      <c r="Z3" s="345"/>
      <c r="AA3" s="345"/>
      <c r="AB3" s="346"/>
    </row>
    <row r="4" spans="2:28" x14ac:dyDescent="0.2">
      <c r="B4" s="368" t="s">
        <v>5</v>
      </c>
      <c r="C4" s="354"/>
      <c r="D4" s="354"/>
      <c r="E4" s="354"/>
      <c r="F4" s="354" t="s">
        <v>6</v>
      </c>
      <c r="G4" s="354"/>
      <c r="H4" s="354"/>
      <c r="I4" s="354"/>
      <c r="J4" s="354"/>
      <c r="K4" s="354"/>
      <c r="L4" s="354"/>
      <c r="M4" s="354"/>
      <c r="N4" s="354"/>
      <c r="O4" s="354"/>
      <c r="P4" s="354"/>
      <c r="Q4" s="354"/>
      <c r="R4" s="354"/>
      <c r="S4" s="354"/>
      <c r="T4" s="354"/>
      <c r="U4" s="354"/>
      <c r="V4" s="354"/>
      <c r="W4" s="354"/>
      <c r="X4" s="354"/>
      <c r="Y4" s="354"/>
      <c r="Z4" s="354"/>
      <c r="AA4" s="354"/>
      <c r="AB4" s="355"/>
    </row>
    <row r="5" spans="2:28" ht="13.5" thickBot="1" x14ac:dyDescent="0.25">
      <c r="B5" s="369"/>
      <c r="C5" s="370"/>
      <c r="D5" s="370"/>
      <c r="E5" s="370"/>
      <c r="F5" s="371" t="s">
        <v>7</v>
      </c>
      <c r="G5" s="371"/>
      <c r="H5" s="371"/>
      <c r="I5" s="371"/>
      <c r="J5" s="371"/>
      <c r="K5" s="371"/>
      <c r="L5" s="371"/>
      <c r="M5" s="371"/>
      <c r="N5" s="371"/>
      <c r="O5" s="370" t="s">
        <v>79</v>
      </c>
      <c r="P5" s="370"/>
      <c r="Q5" s="370"/>
      <c r="R5" s="370"/>
      <c r="S5" s="370"/>
      <c r="T5" s="370"/>
      <c r="U5" s="370" t="s">
        <v>8</v>
      </c>
      <c r="V5" s="372"/>
      <c r="W5" s="372"/>
      <c r="X5" s="372"/>
      <c r="Y5" s="372"/>
      <c r="Z5" s="370" t="s">
        <v>9</v>
      </c>
      <c r="AA5" s="370"/>
      <c r="AB5" s="373"/>
    </row>
    <row r="6" spans="2:28" x14ac:dyDescent="0.2">
      <c r="B6" s="374" t="s">
        <v>10</v>
      </c>
      <c r="C6" s="354" t="s">
        <v>11</v>
      </c>
      <c r="D6" s="354" t="s">
        <v>12</v>
      </c>
      <c r="E6" s="354" t="s">
        <v>13</v>
      </c>
      <c r="F6" s="354" t="s">
        <v>6</v>
      </c>
      <c r="G6" s="354"/>
      <c r="H6" s="354"/>
      <c r="I6" s="354"/>
      <c r="J6" s="354"/>
      <c r="K6" s="354"/>
      <c r="L6" s="377" t="s">
        <v>14</v>
      </c>
      <c r="M6" s="377"/>
      <c r="N6" s="377"/>
      <c r="O6" s="354" t="s">
        <v>15</v>
      </c>
      <c r="P6" s="354"/>
      <c r="Q6" s="354"/>
      <c r="R6" s="354"/>
      <c r="S6" s="354"/>
      <c r="T6" s="354"/>
      <c r="U6" s="354" t="s">
        <v>165</v>
      </c>
      <c r="V6" s="354" t="s">
        <v>84</v>
      </c>
      <c r="W6" s="354" t="s">
        <v>16</v>
      </c>
      <c r="X6" s="354" t="s">
        <v>60</v>
      </c>
      <c r="Y6" s="354" t="s">
        <v>17</v>
      </c>
      <c r="Z6" s="354" t="s">
        <v>80</v>
      </c>
      <c r="AA6" s="354" t="s">
        <v>18</v>
      </c>
      <c r="AB6" s="355" t="s">
        <v>81</v>
      </c>
    </row>
    <row r="7" spans="2:28" x14ac:dyDescent="0.2">
      <c r="B7" s="360"/>
      <c r="C7" s="351"/>
      <c r="D7" s="351"/>
      <c r="E7" s="351"/>
      <c r="F7" s="351" t="s">
        <v>19</v>
      </c>
      <c r="G7" s="351"/>
      <c r="H7" s="351"/>
      <c r="I7" s="351"/>
      <c r="J7" s="351"/>
      <c r="K7" s="351"/>
      <c r="L7" s="357" t="s">
        <v>20</v>
      </c>
      <c r="M7" s="357"/>
      <c r="N7" s="357"/>
      <c r="O7" s="351"/>
      <c r="P7" s="351"/>
      <c r="Q7" s="351"/>
      <c r="R7" s="351"/>
      <c r="S7" s="351"/>
      <c r="T7" s="351"/>
      <c r="U7" s="351"/>
      <c r="V7" s="351"/>
      <c r="W7" s="351"/>
      <c r="X7" s="351"/>
      <c r="Y7" s="351"/>
      <c r="Z7" s="351"/>
      <c r="AA7" s="351"/>
      <c r="AB7" s="352"/>
    </row>
    <row r="8" spans="2:28" x14ac:dyDescent="0.2">
      <c r="B8" s="360"/>
      <c r="C8" s="351"/>
      <c r="D8" s="351"/>
      <c r="E8" s="351"/>
      <c r="F8" s="351"/>
      <c r="G8" s="351"/>
      <c r="H8" s="351"/>
      <c r="I8" s="351"/>
      <c r="J8" s="351"/>
      <c r="K8" s="351"/>
      <c r="L8" s="357"/>
      <c r="M8" s="357"/>
      <c r="N8" s="357"/>
      <c r="O8" s="351" t="s">
        <v>21</v>
      </c>
      <c r="P8" s="351"/>
      <c r="Q8" s="351" t="s">
        <v>22</v>
      </c>
      <c r="R8" s="351"/>
      <c r="S8" s="351" t="s">
        <v>83</v>
      </c>
      <c r="T8" s="351"/>
      <c r="U8" s="351"/>
      <c r="V8" s="351"/>
      <c r="W8" s="351"/>
      <c r="X8" s="351"/>
      <c r="Y8" s="351"/>
      <c r="Z8" s="351"/>
      <c r="AA8" s="351"/>
      <c r="AB8" s="352"/>
    </row>
    <row r="9" spans="2:28" ht="51.75" thickBot="1" x14ac:dyDescent="0.25">
      <c r="B9" s="375"/>
      <c r="C9" s="370"/>
      <c r="D9" s="370"/>
      <c r="E9" s="376"/>
      <c r="F9" s="370" t="s">
        <v>21</v>
      </c>
      <c r="G9" s="370"/>
      <c r="H9" s="370" t="s">
        <v>22</v>
      </c>
      <c r="I9" s="370"/>
      <c r="J9" s="370" t="s">
        <v>82</v>
      </c>
      <c r="K9" s="370"/>
      <c r="L9" s="39" t="s">
        <v>23</v>
      </c>
      <c r="M9" s="39" t="s">
        <v>24</v>
      </c>
      <c r="N9" s="40" t="s">
        <v>25</v>
      </c>
      <c r="O9" s="370" t="s">
        <v>26</v>
      </c>
      <c r="P9" s="370"/>
      <c r="Q9" s="370" t="s">
        <v>26</v>
      </c>
      <c r="R9" s="370"/>
      <c r="S9" s="370"/>
      <c r="T9" s="370"/>
      <c r="U9" s="370"/>
      <c r="V9" s="370"/>
      <c r="W9" s="370"/>
      <c r="X9" s="370"/>
      <c r="Y9" s="370"/>
      <c r="Z9" s="370"/>
      <c r="AA9" s="370"/>
      <c r="AB9" s="373"/>
    </row>
    <row r="10" spans="2:28" ht="202.5" customHeight="1" thickBot="1" x14ac:dyDescent="0.25">
      <c r="B10" s="79" t="s">
        <v>75</v>
      </c>
      <c r="C10" s="41" t="s">
        <v>229</v>
      </c>
      <c r="D10" s="42" t="s">
        <v>302</v>
      </c>
      <c r="E10" s="41" t="s">
        <v>102</v>
      </c>
      <c r="F10" s="41">
        <f>IF(G10="Muy baja",1,IF(G10="Baja",2,IF(G10="Media",3,IF(G10="Alta",4, IF(G10="Muy Alta",5,)))))</f>
        <v>4</v>
      </c>
      <c r="G10" s="41" t="s">
        <v>230</v>
      </c>
      <c r="H10" s="41">
        <f>IF(I10="Moderado",3,IF(I10="Mayor",4,IF(I10="Catastrófico",5,)))</f>
        <v>5</v>
      </c>
      <c r="I10" s="41" t="s">
        <v>224</v>
      </c>
      <c r="J10" s="41">
        <f>+$F10*$H10</f>
        <v>20</v>
      </c>
      <c r="K10" s="41" t="s">
        <v>29</v>
      </c>
      <c r="L10" s="109" t="s">
        <v>296</v>
      </c>
      <c r="M10" s="43">
        <v>95</v>
      </c>
      <c r="N10" s="41">
        <v>2</v>
      </c>
      <c r="O10" s="41">
        <f>IF(P10="Muy baja",1,IF(P10="Baja",2,IF(P10="Media",3,IF(P10="Alta",4, IF(P10="Muy Alta",5,)))))</f>
        <v>2</v>
      </c>
      <c r="P10" s="41" t="s">
        <v>35</v>
      </c>
      <c r="Q10" s="41">
        <f>IF(R10="Moderado",3,IF(R10="Mayor",4,IF(R10="Catastrófico",5,)))</f>
        <v>4</v>
      </c>
      <c r="R10" s="41" t="s">
        <v>28</v>
      </c>
      <c r="S10" s="41">
        <f>+O10*Q10</f>
        <v>8</v>
      </c>
      <c r="T10" s="41" t="s">
        <v>29</v>
      </c>
      <c r="U10" s="41" t="s">
        <v>297</v>
      </c>
      <c r="V10" s="44" t="s">
        <v>290</v>
      </c>
      <c r="W10" s="41" t="s">
        <v>66</v>
      </c>
      <c r="X10" s="41" t="s">
        <v>291</v>
      </c>
      <c r="Y10" s="41" t="s">
        <v>231</v>
      </c>
      <c r="Z10" s="43"/>
      <c r="AA10" s="43"/>
      <c r="AB10" s="45"/>
    </row>
    <row r="11" spans="2:28" x14ac:dyDescent="0.2">
      <c r="B11" s="38"/>
      <c r="C11" s="38"/>
      <c r="D11" s="38"/>
      <c r="E11" s="38"/>
      <c r="F11" s="38"/>
      <c r="G11" s="38"/>
      <c r="H11" s="38"/>
      <c r="I11" s="38"/>
      <c r="J11" s="38"/>
      <c r="K11" s="38"/>
      <c r="L11" s="38"/>
      <c r="M11" s="38"/>
      <c r="N11" s="38"/>
      <c r="O11" s="38"/>
      <c r="P11" s="38"/>
      <c r="Q11" s="38"/>
      <c r="R11" s="38"/>
      <c r="S11" s="38"/>
      <c r="T11" s="38"/>
      <c r="U11" s="38"/>
      <c r="V11" s="38"/>
      <c r="W11" s="38"/>
      <c r="X11" s="38"/>
      <c r="Y11" s="38"/>
      <c r="Z11" s="38"/>
      <c r="AA11" s="38"/>
      <c r="AB11" s="38"/>
    </row>
    <row r="12" spans="2:28" x14ac:dyDescent="0.2">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row>
    <row r="13" spans="2:28" x14ac:dyDescent="0.2">
      <c r="B13" s="38"/>
      <c r="C13" s="38"/>
      <c r="D13" s="38"/>
      <c r="E13" s="38"/>
      <c r="F13" s="38"/>
      <c r="G13" s="38"/>
      <c r="H13" s="38"/>
      <c r="I13" s="38"/>
      <c r="J13" s="38"/>
      <c r="K13" s="38"/>
      <c r="L13" s="38"/>
      <c r="M13" s="38"/>
      <c r="N13" s="38"/>
      <c r="O13" s="38"/>
      <c r="P13" s="38"/>
      <c r="Q13" s="38"/>
      <c r="R13" s="38"/>
      <c r="S13" s="38"/>
      <c r="T13" s="38"/>
      <c r="U13" s="38"/>
      <c r="V13" s="38"/>
      <c r="W13" s="38"/>
      <c r="X13" s="38"/>
      <c r="Y13" s="38"/>
      <c r="Z13" s="38"/>
      <c r="AA13" s="38"/>
      <c r="AB13" s="38"/>
    </row>
    <row r="14" spans="2:28" x14ac:dyDescent="0.2">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row>
    <row r="15" spans="2:28" x14ac:dyDescent="0.2">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row>
    <row r="16" spans="2:28" x14ac:dyDescent="0.2">
      <c r="B16" s="38"/>
      <c r="C16" s="38"/>
      <c r="D16" s="38"/>
      <c r="E16" s="38"/>
      <c r="F16" s="38"/>
      <c r="G16" s="38"/>
      <c r="H16" s="38"/>
      <c r="I16" s="38"/>
      <c r="J16" s="38"/>
      <c r="K16" s="38"/>
      <c r="L16" s="38"/>
      <c r="M16" s="38"/>
      <c r="N16" s="38"/>
      <c r="O16" s="38"/>
      <c r="P16" s="38"/>
      <c r="Q16" s="38"/>
      <c r="R16" s="38"/>
      <c r="S16" s="38"/>
      <c r="T16" s="38"/>
      <c r="U16" s="38"/>
      <c r="V16" s="38"/>
      <c r="W16" s="38"/>
      <c r="X16" s="38"/>
      <c r="Y16" s="38"/>
      <c r="Z16" s="38"/>
      <c r="AA16" s="38"/>
      <c r="AB16" s="38"/>
    </row>
    <row r="17" spans="2:28" x14ac:dyDescent="0.2">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row>
    <row r="18" spans="2:28" x14ac:dyDescent="0.2">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row>
    <row r="19" spans="2:28" x14ac:dyDescent="0.2">
      <c r="B19" s="38"/>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row>
    <row r="20" spans="2:28" x14ac:dyDescent="0.2">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row>
    <row r="21" spans="2:28" x14ac:dyDescent="0.2">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row>
    <row r="22" spans="2:28" x14ac:dyDescent="0.2">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row>
    <row r="23" spans="2:28" x14ac:dyDescent="0.2">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row>
    <row r="24" spans="2:28" x14ac:dyDescent="0.2">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row>
    <row r="25" spans="2:28" x14ac:dyDescent="0.2">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row>
    <row r="26" spans="2:28" x14ac:dyDescent="0.2">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row>
  </sheetData>
  <protectedRanges>
    <protectedRange sqref="U10" name="Rango1_2_1_1"/>
    <protectedRange sqref="W10:X10" name="Rango1_1_1_1"/>
    <protectedRange sqref="Y10" name="Rango1_1_1_2_9"/>
    <protectedRange sqref="L10" name="Rango1_2_1_1_10"/>
  </protectedRanges>
  <mergeCells count="32">
    <mergeCell ref="Z6:Z9"/>
    <mergeCell ref="AA6:AA9"/>
    <mergeCell ref="AB6:AB9"/>
    <mergeCell ref="F7:K8"/>
    <mergeCell ref="L7:N8"/>
    <mergeCell ref="O8:P8"/>
    <mergeCell ref="Q8:R8"/>
    <mergeCell ref="S8:T9"/>
    <mergeCell ref="F9:G9"/>
    <mergeCell ref="H9:I9"/>
    <mergeCell ref="O6:T7"/>
    <mergeCell ref="U6:U9"/>
    <mergeCell ref="V6:V9"/>
    <mergeCell ref="W6:W9"/>
    <mergeCell ref="X6:X9"/>
    <mergeCell ref="Y6:Y9"/>
    <mergeCell ref="O9:P9"/>
    <mergeCell ref="Q9:R9"/>
    <mergeCell ref="B6:B9"/>
    <mergeCell ref="C6:C9"/>
    <mergeCell ref="D6:D9"/>
    <mergeCell ref="E6:E9"/>
    <mergeCell ref="F6:K6"/>
    <mergeCell ref="L6:N6"/>
    <mergeCell ref="J9:K9"/>
    <mergeCell ref="B3:AB3"/>
    <mergeCell ref="B4:E5"/>
    <mergeCell ref="F4:AB4"/>
    <mergeCell ref="F5:N5"/>
    <mergeCell ref="O5:T5"/>
    <mergeCell ref="U5:Y5"/>
    <mergeCell ref="Z5:AB5"/>
  </mergeCells>
  <conditionalFormatting sqref="K10">
    <cfRule type="containsText" dxfId="11" priority="6" operator="containsText" text="ALTA">
      <formula>NOT(ISERROR(SEARCH("ALTA",K10)))</formula>
    </cfRule>
    <cfRule type="containsText" dxfId="10" priority="7" operator="containsText" text="MODERADA">
      <formula>NOT(ISERROR(SEARCH("MODERADA",K10)))</formula>
    </cfRule>
    <cfRule type="containsText" dxfId="9" priority="8" operator="containsText" text="EXTREMA">
      <formula>NOT(ISERROR(SEARCH("EXTREMA",K10)))</formula>
    </cfRule>
  </conditionalFormatting>
  <conditionalFormatting sqref="K10">
    <cfRule type="containsText" dxfId="8" priority="5" operator="containsText" text="BAJA">
      <formula>NOT(ISERROR(SEARCH("BAJA",K10)))</formula>
    </cfRule>
  </conditionalFormatting>
  <conditionalFormatting sqref="T10">
    <cfRule type="containsText" dxfId="7" priority="2" operator="containsText" text="ALTA">
      <formula>NOT(ISERROR(SEARCH("ALTA",T10)))</formula>
    </cfRule>
    <cfRule type="containsText" dxfId="6" priority="3" operator="containsText" text="MODERADA">
      <formula>NOT(ISERROR(SEARCH("MODERADA",T10)))</formula>
    </cfRule>
    <cfRule type="containsText" dxfId="5" priority="4" operator="containsText" text="EXTREMA">
      <formula>NOT(ISERROR(SEARCH("EXTREMA",T10)))</formula>
    </cfRule>
  </conditionalFormatting>
  <conditionalFormatting sqref="T10">
    <cfRule type="containsText" dxfId="4" priority="1" operator="containsText" text="BAJA">
      <formula>NOT(ISERROR(SEARCH("BAJA",T10)))</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D6FFC-2E63-4092-BB21-21DFBF223D3E}">
  <dimension ref="A1:K176"/>
  <sheetViews>
    <sheetView showGridLines="0" view="pageBreakPreview" zoomScale="110" zoomScaleNormal="110" zoomScaleSheetLayoutView="110" workbookViewId="0">
      <selection activeCell="D17" sqref="D17"/>
    </sheetView>
  </sheetViews>
  <sheetFormatPr baseColWidth="10" defaultColWidth="9.140625" defaultRowHeight="16.5" x14ac:dyDescent="0.3"/>
  <cols>
    <col min="1" max="1" width="11.7109375" style="127" customWidth="1"/>
    <col min="2" max="2" width="4.5703125" style="127" bestFit="1" customWidth="1"/>
    <col min="3" max="3" width="43.28515625" style="127" customWidth="1"/>
    <col min="4" max="4" width="4.7109375" style="127" bestFit="1" customWidth="1"/>
    <col min="5" max="5" width="13.28515625" style="127" customWidth="1"/>
    <col min="6" max="6" width="9.5703125" style="127" customWidth="1"/>
    <col min="7" max="7" width="4.5703125" style="127" customWidth="1"/>
    <col min="8" max="8" width="43.28515625" style="127" customWidth="1"/>
    <col min="9" max="9" width="2.7109375" style="127" customWidth="1"/>
    <col min="10" max="256" width="9.140625" style="127"/>
    <col min="257" max="257" width="11.7109375" style="127" customWidth="1"/>
    <col min="258" max="258" width="4.5703125" style="127" bestFit="1" customWidth="1"/>
    <col min="259" max="259" width="43.28515625" style="127" customWidth="1"/>
    <col min="260" max="260" width="4.7109375" style="127" bestFit="1" customWidth="1"/>
    <col min="261" max="261" width="13.28515625" style="127" customWidth="1"/>
    <col min="262" max="262" width="9.5703125" style="127" customWidth="1"/>
    <col min="263" max="263" width="4.5703125" style="127" bestFit="1" customWidth="1"/>
    <col min="264" max="264" width="43.28515625" style="127" customWidth="1"/>
    <col min="265" max="512" width="9.140625" style="127"/>
    <col min="513" max="513" width="11.7109375" style="127" customWidth="1"/>
    <col min="514" max="514" width="4.5703125" style="127" bestFit="1" customWidth="1"/>
    <col min="515" max="515" width="43.28515625" style="127" customWidth="1"/>
    <col min="516" max="516" width="4.7109375" style="127" bestFit="1" customWidth="1"/>
    <col min="517" max="517" width="13.28515625" style="127" customWidth="1"/>
    <col min="518" max="518" width="9.5703125" style="127" customWidth="1"/>
    <col min="519" max="519" width="4.5703125" style="127" bestFit="1" customWidth="1"/>
    <col min="520" max="520" width="43.28515625" style="127" customWidth="1"/>
    <col min="521" max="768" width="9.140625" style="127"/>
    <col min="769" max="769" width="11.7109375" style="127" customWidth="1"/>
    <col min="770" max="770" width="4.5703125" style="127" bestFit="1" customWidth="1"/>
    <col min="771" max="771" width="43.28515625" style="127" customWidth="1"/>
    <col min="772" max="772" width="4.7109375" style="127" bestFit="1" customWidth="1"/>
    <col min="773" max="773" width="13.28515625" style="127" customWidth="1"/>
    <col min="774" max="774" width="9.5703125" style="127" customWidth="1"/>
    <col min="775" max="775" width="4.5703125" style="127" bestFit="1" customWidth="1"/>
    <col min="776" max="776" width="43.28515625" style="127" customWidth="1"/>
    <col min="777" max="1024" width="9.140625" style="127"/>
    <col min="1025" max="1025" width="11.7109375" style="127" customWidth="1"/>
    <col min="1026" max="1026" width="4.5703125" style="127" bestFit="1" customWidth="1"/>
    <col min="1027" max="1027" width="43.28515625" style="127" customWidth="1"/>
    <col min="1028" max="1028" width="4.7109375" style="127" bestFit="1" customWidth="1"/>
    <col min="1029" max="1029" width="13.28515625" style="127" customWidth="1"/>
    <col min="1030" max="1030" width="9.5703125" style="127" customWidth="1"/>
    <col min="1031" max="1031" width="4.5703125" style="127" bestFit="1" customWidth="1"/>
    <col min="1032" max="1032" width="43.28515625" style="127" customWidth="1"/>
    <col min="1033" max="1280" width="9.140625" style="127"/>
    <col min="1281" max="1281" width="11.7109375" style="127" customWidth="1"/>
    <col min="1282" max="1282" width="4.5703125" style="127" bestFit="1" customWidth="1"/>
    <col min="1283" max="1283" width="43.28515625" style="127" customWidth="1"/>
    <col min="1284" max="1284" width="4.7109375" style="127" bestFit="1" customWidth="1"/>
    <col min="1285" max="1285" width="13.28515625" style="127" customWidth="1"/>
    <col min="1286" max="1286" width="9.5703125" style="127" customWidth="1"/>
    <col min="1287" max="1287" width="4.5703125" style="127" bestFit="1" customWidth="1"/>
    <col min="1288" max="1288" width="43.28515625" style="127" customWidth="1"/>
    <col min="1289" max="1536" width="9.140625" style="127"/>
    <col min="1537" max="1537" width="11.7109375" style="127" customWidth="1"/>
    <col min="1538" max="1538" width="4.5703125" style="127" bestFit="1" customWidth="1"/>
    <col min="1539" max="1539" width="43.28515625" style="127" customWidth="1"/>
    <col min="1540" max="1540" width="4.7109375" style="127" bestFit="1" customWidth="1"/>
    <col min="1541" max="1541" width="13.28515625" style="127" customWidth="1"/>
    <col min="1542" max="1542" width="9.5703125" style="127" customWidth="1"/>
    <col min="1543" max="1543" width="4.5703125" style="127" bestFit="1" customWidth="1"/>
    <col min="1544" max="1544" width="43.28515625" style="127" customWidth="1"/>
    <col min="1545" max="1792" width="9.140625" style="127"/>
    <col min="1793" max="1793" width="11.7109375" style="127" customWidth="1"/>
    <col min="1794" max="1794" width="4.5703125" style="127" bestFit="1" customWidth="1"/>
    <col min="1795" max="1795" width="43.28515625" style="127" customWidth="1"/>
    <col min="1796" max="1796" width="4.7109375" style="127" bestFit="1" customWidth="1"/>
    <col min="1797" max="1797" width="13.28515625" style="127" customWidth="1"/>
    <col min="1798" max="1798" width="9.5703125" style="127" customWidth="1"/>
    <col min="1799" max="1799" width="4.5703125" style="127" bestFit="1" customWidth="1"/>
    <col min="1800" max="1800" width="43.28515625" style="127" customWidth="1"/>
    <col min="1801" max="2048" width="9.140625" style="127"/>
    <col min="2049" max="2049" width="11.7109375" style="127" customWidth="1"/>
    <col min="2050" max="2050" width="4.5703125" style="127" bestFit="1" customWidth="1"/>
    <col min="2051" max="2051" width="43.28515625" style="127" customWidth="1"/>
    <col min="2052" max="2052" width="4.7109375" style="127" bestFit="1" customWidth="1"/>
    <col min="2053" max="2053" width="13.28515625" style="127" customWidth="1"/>
    <col min="2054" max="2054" width="9.5703125" style="127" customWidth="1"/>
    <col min="2055" max="2055" width="4.5703125" style="127" bestFit="1" customWidth="1"/>
    <col min="2056" max="2056" width="43.28515625" style="127" customWidth="1"/>
    <col min="2057" max="2304" width="9.140625" style="127"/>
    <col min="2305" max="2305" width="11.7109375" style="127" customWidth="1"/>
    <col min="2306" max="2306" width="4.5703125" style="127" bestFit="1" customWidth="1"/>
    <col min="2307" max="2307" width="43.28515625" style="127" customWidth="1"/>
    <col min="2308" max="2308" width="4.7109375" style="127" bestFit="1" customWidth="1"/>
    <col min="2309" max="2309" width="13.28515625" style="127" customWidth="1"/>
    <col min="2310" max="2310" width="9.5703125" style="127" customWidth="1"/>
    <col min="2311" max="2311" width="4.5703125" style="127" bestFit="1" customWidth="1"/>
    <col min="2312" max="2312" width="43.28515625" style="127" customWidth="1"/>
    <col min="2313" max="2560" width="9.140625" style="127"/>
    <col min="2561" max="2561" width="11.7109375" style="127" customWidth="1"/>
    <col min="2562" max="2562" width="4.5703125" style="127" bestFit="1" customWidth="1"/>
    <col min="2563" max="2563" width="43.28515625" style="127" customWidth="1"/>
    <col min="2564" max="2564" width="4.7109375" style="127" bestFit="1" customWidth="1"/>
    <col min="2565" max="2565" width="13.28515625" style="127" customWidth="1"/>
    <col min="2566" max="2566" width="9.5703125" style="127" customWidth="1"/>
    <col min="2567" max="2567" width="4.5703125" style="127" bestFit="1" customWidth="1"/>
    <col min="2568" max="2568" width="43.28515625" style="127" customWidth="1"/>
    <col min="2569" max="2816" width="9.140625" style="127"/>
    <col min="2817" max="2817" width="11.7109375" style="127" customWidth="1"/>
    <col min="2818" max="2818" width="4.5703125" style="127" bestFit="1" customWidth="1"/>
    <col min="2819" max="2819" width="43.28515625" style="127" customWidth="1"/>
    <col min="2820" max="2820" width="4.7109375" style="127" bestFit="1" customWidth="1"/>
    <col min="2821" max="2821" width="13.28515625" style="127" customWidth="1"/>
    <col min="2822" max="2822" width="9.5703125" style="127" customWidth="1"/>
    <col min="2823" max="2823" width="4.5703125" style="127" bestFit="1" customWidth="1"/>
    <col min="2824" max="2824" width="43.28515625" style="127" customWidth="1"/>
    <col min="2825" max="3072" width="9.140625" style="127"/>
    <col min="3073" max="3073" width="11.7109375" style="127" customWidth="1"/>
    <col min="3074" max="3074" width="4.5703125" style="127" bestFit="1" customWidth="1"/>
    <col min="3075" max="3075" width="43.28515625" style="127" customWidth="1"/>
    <col min="3076" max="3076" width="4.7109375" style="127" bestFit="1" customWidth="1"/>
    <col min="3077" max="3077" width="13.28515625" style="127" customWidth="1"/>
    <col min="3078" max="3078" width="9.5703125" style="127" customWidth="1"/>
    <col min="3079" max="3079" width="4.5703125" style="127" bestFit="1" customWidth="1"/>
    <col min="3080" max="3080" width="43.28515625" style="127" customWidth="1"/>
    <col min="3081" max="3328" width="9.140625" style="127"/>
    <col min="3329" max="3329" width="11.7109375" style="127" customWidth="1"/>
    <col min="3330" max="3330" width="4.5703125" style="127" bestFit="1" customWidth="1"/>
    <col min="3331" max="3331" width="43.28515625" style="127" customWidth="1"/>
    <col min="3332" max="3332" width="4.7109375" style="127" bestFit="1" customWidth="1"/>
    <col min="3333" max="3333" width="13.28515625" style="127" customWidth="1"/>
    <col min="3334" max="3334" width="9.5703125" style="127" customWidth="1"/>
    <col min="3335" max="3335" width="4.5703125" style="127" bestFit="1" customWidth="1"/>
    <col min="3336" max="3336" width="43.28515625" style="127" customWidth="1"/>
    <col min="3337" max="3584" width="9.140625" style="127"/>
    <col min="3585" max="3585" width="11.7109375" style="127" customWidth="1"/>
    <col min="3586" max="3586" width="4.5703125" style="127" bestFit="1" customWidth="1"/>
    <col min="3587" max="3587" width="43.28515625" style="127" customWidth="1"/>
    <col min="3588" max="3588" width="4.7109375" style="127" bestFit="1" customWidth="1"/>
    <col min="3589" max="3589" width="13.28515625" style="127" customWidth="1"/>
    <col min="3590" max="3590" width="9.5703125" style="127" customWidth="1"/>
    <col min="3591" max="3591" width="4.5703125" style="127" bestFit="1" customWidth="1"/>
    <col min="3592" max="3592" width="43.28515625" style="127" customWidth="1"/>
    <col min="3593" max="3840" width="9.140625" style="127"/>
    <col min="3841" max="3841" width="11.7109375" style="127" customWidth="1"/>
    <col min="3842" max="3842" width="4.5703125" style="127" bestFit="1" customWidth="1"/>
    <col min="3843" max="3843" width="43.28515625" style="127" customWidth="1"/>
    <col min="3844" max="3844" width="4.7109375" style="127" bestFit="1" customWidth="1"/>
    <col min="3845" max="3845" width="13.28515625" style="127" customWidth="1"/>
    <col min="3846" max="3846" width="9.5703125" style="127" customWidth="1"/>
    <col min="3847" max="3847" width="4.5703125" style="127" bestFit="1" customWidth="1"/>
    <col min="3848" max="3848" width="43.28515625" style="127" customWidth="1"/>
    <col min="3849" max="4096" width="9.140625" style="127"/>
    <col min="4097" max="4097" width="11.7109375" style="127" customWidth="1"/>
    <col min="4098" max="4098" width="4.5703125" style="127" bestFit="1" customWidth="1"/>
    <col min="4099" max="4099" width="43.28515625" style="127" customWidth="1"/>
    <col min="4100" max="4100" width="4.7109375" style="127" bestFit="1" customWidth="1"/>
    <col min="4101" max="4101" width="13.28515625" style="127" customWidth="1"/>
    <col min="4102" max="4102" width="9.5703125" style="127" customWidth="1"/>
    <col min="4103" max="4103" width="4.5703125" style="127" bestFit="1" customWidth="1"/>
    <col min="4104" max="4104" width="43.28515625" style="127" customWidth="1"/>
    <col min="4105" max="4352" width="9.140625" style="127"/>
    <col min="4353" max="4353" width="11.7109375" style="127" customWidth="1"/>
    <col min="4354" max="4354" width="4.5703125" style="127" bestFit="1" customWidth="1"/>
    <col min="4355" max="4355" width="43.28515625" style="127" customWidth="1"/>
    <col min="4356" max="4356" width="4.7109375" style="127" bestFit="1" customWidth="1"/>
    <col min="4357" max="4357" width="13.28515625" style="127" customWidth="1"/>
    <col min="4358" max="4358" width="9.5703125" style="127" customWidth="1"/>
    <col min="4359" max="4359" width="4.5703125" style="127" bestFit="1" customWidth="1"/>
    <col min="4360" max="4360" width="43.28515625" style="127" customWidth="1"/>
    <col min="4361" max="4608" width="9.140625" style="127"/>
    <col min="4609" max="4609" width="11.7109375" style="127" customWidth="1"/>
    <col min="4610" max="4610" width="4.5703125" style="127" bestFit="1" customWidth="1"/>
    <col min="4611" max="4611" width="43.28515625" style="127" customWidth="1"/>
    <col min="4612" max="4612" width="4.7109375" style="127" bestFit="1" customWidth="1"/>
    <col min="4613" max="4613" width="13.28515625" style="127" customWidth="1"/>
    <col min="4614" max="4614" width="9.5703125" style="127" customWidth="1"/>
    <col min="4615" max="4615" width="4.5703125" style="127" bestFit="1" customWidth="1"/>
    <col min="4616" max="4616" width="43.28515625" style="127" customWidth="1"/>
    <col min="4617" max="4864" width="9.140625" style="127"/>
    <col min="4865" max="4865" width="11.7109375" style="127" customWidth="1"/>
    <col min="4866" max="4866" width="4.5703125" style="127" bestFit="1" customWidth="1"/>
    <col min="4867" max="4867" width="43.28515625" style="127" customWidth="1"/>
    <col min="4868" max="4868" width="4.7109375" style="127" bestFit="1" customWidth="1"/>
    <col min="4869" max="4869" width="13.28515625" style="127" customWidth="1"/>
    <col min="4870" max="4870" width="9.5703125" style="127" customWidth="1"/>
    <col min="4871" max="4871" width="4.5703125" style="127" bestFit="1" customWidth="1"/>
    <col min="4872" max="4872" width="43.28515625" style="127" customWidth="1"/>
    <col min="4873" max="5120" width="9.140625" style="127"/>
    <col min="5121" max="5121" width="11.7109375" style="127" customWidth="1"/>
    <col min="5122" max="5122" width="4.5703125" style="127" bestFit="1" customWidth="1"/>
    <col min="5123" max="5123" width="43.28515625" style="127" customWidth="1"/>
    <col min="5124" max="5124" width="4.7109375" style="127" bestFit="1" customWidth="1"/>
    <col min="5125" max="5125" width="13.28515625" style="127" customWidth="1"/>
    <col min="5126" max="5126" width="9.5703125" style="127" customWidth="1"/>
    <col min="5127" max="5127" width="4.5703125" style="127" bestFit="1" customWidth="1"/>
    <col min="5128" max="5128" width="43.28515625" style="127" customWidth="1"/>
    <col min="5129" max="5376" width="9.140625" style="127"/>
    <col min="5377" max="5377" width="11.7109375" style="127" customWidth="1"/>
    <col min="5378" max="5378" width="4.5703125" style="127" bestFit="1" customWidth="1"/>
    <col min="5379" max="5379" width="43.28515625" style="127" customWidth="1"/>
    <col min="5380" max="5380" width="4.7109375" style="127" bestFit="1" customWidth="1"/>
    <col min="5381" max="5381" width="13.28515625" style="127" customWidth="1"/>
    <col min="5382" max="5382" width="9.5703125" style="127" customWidth="1"/>
    <col min="5383" max="5383" width="4.5703125" style="127" bestFit="1" customWidth="1"/>
    <col min="5384" max="5384" width="43.28515625" style="127" customWidth="1"/>
    <col min="5385" max="5632" width="9.140625" style="127"/>
    <col min="5633" max="5633" width="11.7109375" style="127" customWidth="1"/>
    <col min="5634" max="5634" width="4.5703125" style="127" bestFit="1" customWidth="1"/>
    <col min="5635" max="5635" width="43.28515625" style="127" customWidth="1"/>
    <col min="5636" max="5636" width="4.7109375" style="127" bestFit="1" customWidth="1"/>
    <col min="5637" max="5637" width="13.28515625" style="127" customWidth="1"/>
    <col min="5638" max="5638" width="9.5703125" style="127" customWidth="1"/>
    <col min="5639" max="5639" width="4.5703125" style="127" bestFit="1" customWidth="1"/>
    <col min="5640" max="5640" width="43.28515625" style="127" customWidth="1"/>
    <col min="5641" max="5888" width="9.140625" style="127"/>
    <col min="5889" max="5889" width="11.7109375" style="127" customWidth="1"/>
    <col min="5890" max="5890" width="4.5703125" style="127" bestFit="1" customWidth="1"/>
    <col min="5891" max="5891" width="43.28515625" style="127" customWidth="1"/>
    <col min="5892" max="5892" width="4.7109375" style="127" bestFit="1" customWidth="1"/>
    <col min="5893" max="5893" width="13.28515625" style="127" customWidth="1"/>
    <col min="5894" max="5894" width="9.5703125" style="127" customWidth="1"/>
    <col min="5895" max="5895" width="4.5703125" style="127" bestFit="1" customWidth="1"/>
    <col min="5896" max="5896" width="43.28515625" style="127" customWidth="1"/>
    <col min="5897" max="6144" width="9.140625" style="127"/>
    <col min="6145" max="6145" width="11.7109375" style="127" customWidth="1"/>
    <col min="6146" max="6146" width="4.5703125" style="127" bestFit="1" customWidth="1"/>
    <col min="6147" max="6147" width="43.28515625" style="127" customWidth="1"/>
    <col min="6148" max="6148" width="4.7109375" style="127" bestFit="1" customWidth="1"/>
    <col min="6149" max="6149" width="13.28515625" style="127" customWidth="1"/>
    <col min="6150" max="6150" width="9.5703125" style="127" customWidth="1"/>
    <col min="6151" max="6151" width="4.5703125" style="127" bestFit="1" customWidth="1"/>
    <col min="6152" max="6152" width="43.28515625" style="127" customWidth="1"/>
    <col min="6153" max="6400" width="9.140625" style="127"/>
    <col min="6401" max="6401" width="11.7109375" style="127" customWidth="1"/>
    <col min="6402" max="6402" width="4.5703125" style="127" bestFit="1" customWidth="1"/>
    <col min="6403" max="6403" width="43.28515625" style="127" customWidth="1"/>
    <col min="6404" max="6404" width="4.7109375" style="127" bestFit="1" customWidth="1"/>
    <col min="6405" max="6405" width="13.28515625" style="127" customWidth="1"/>
    <col min="6406" max="6406" width="9.5703125" style="127" customWidth="1"/>
    <col min="6407" max="6407" width="4.5703125" style="127" bestFit="1" customWidth="1"/>
    <col min="6408" max="6408" width="43.28515625" style="127" customWidth="1"/>
    <col min="6409" max="6656" width="9.140625" style="127"/>
    <col min="6657" max="6657" width="11.7109375" style="127" customWidth="1"/>
    <col min="6658" max="6658" width="4.5703125" style="127" bestFit="1" customWidth="1"/>
    <col min="6659" max="6659" width="43.28515625" style="127" customWidth="1"/>
    <col min="6660" max="6660" width="4.7109375" style="127" bestFit="1" customWidth="1"/>
    <col min="6661" max="6661" width="13.28515625" style="127" customWidth="1"/>
    <col min="6662" max="6662" width="9.5703125" style="127" customWidth="1"/>
    <col min="6663" max="6663" width="4.5703125" style="127" bestFit="1" customWidth="1"/>
    <col min="6664" max="6664" width="43.28515625" style="127" customWidth="1"/>
    <col min="6665" max="6912" width="9.140625" style="127"/>
    <col min="6913" max="6913" width="11.7109375" style="127" customWidth="1"/>
    <col min="6914" max="6914" width="4.5703125" style="127" bestFit="1" customWidth="1"/>
    <col min="6915" max="6915" width="43.28515625" style="127" customWidth="1"/>
    <col min="6916" max="6916" width="4.7109375" style="127" bestFit="1" customWidth="1"/>
    <col min="6917" max="6917" width="13.28515625" style="127" customWidth="1"/>
    <col min="6918" max="6918" width="9.5703125" style="127" customWidth="1"/>
    <col min="6919" max="6919" width="4.5703125" style="127" bestFit="1" customWidth="1"/>
    <col min="6920" max="6920" width="43.28515625" style="127" customWidth="1"/>
    <col min="6921" max="7168" width="9.140625" style="127"/>
    <col min="7169" max="7169" width="11.7109375" style="127" customWidth="1"/>
    <col min="7170" max="7170" width="4.5703125" style="127" bestFit="1" customWidth="1"/>
    <col min="7171" max="7171" width="43.28515625" style="127" customWidth="1"/>
    <col min="7172" max="7172" width="4.7109375" style="127" bestFit="1" customWidth="1"/>
    <col min="7173" max="7173" width="13.28515625" style="127" customWidth="1"/>
    <col min="7174" max="7174" width="9.5703125" style="127" customWidth="1"/>
    <col min="7175" max="7175" width="4.5703125" style="127" bestFit="1" customWidth="1"/>
    <col min="7176" max="7176" width="43.28515625" style="127" customWidth="1"/>
    <col min="7177" max="7424" width="9.140625" style="127"/>
    <col min="7425" max="7425" width="11.7109375" style="127" customWidth="1"/>
    <col min="7426" max="7426" width="4.5703125" style="127" bestFit="1" customWidth="1"/>
    <col min="7427" max="7427" width="43.28515625" style="127" customWidth="1"/>
    <col min="7428" max="7428" width="4.7109375" style="127" bestFit="1" customWidth="1"/>
    <col min="7429" max="7429" width="13.28515625" style="127" customWidth="1"/>
    <col min="7430" max="7430" width="9.5703125" style="127" customWidth="1"/>
    <col min="7431" max="7431" width="4.5703125" style="127" bestFit="1" customWidth="1"/>
    <col min="7432" max="7432" width="43.28515625" style="127" customWidth="1"/>
    <col min="7433" max="7680" width="9.140625" style="127"/>
    <col min="7681" max="7681" width="11.7109375" style="127" customWidth="1"/>
    <col min="7682" max="7682" width="4.5703125" style="127" bestFit="1" customWidth="1"/>
    <col min="7683" max="7683" width="43.28515625" style="127" customWidth="1"/>
    <col min="7684" max="7684" width="4.7109375" style="127" bestFit="1" customWidth="1"/>
    <col min="7685" max="7685" width="13.28515625" style="127" customWidth="1"/>
    <col min="7686" max="7686" width="9.5703125" style="127" customWidth="1"/>
    <col min="7687" max="7687" width="4.5703125" style="127" bestFit="1" customWidth="1"/>
    <col min="7688" max="7688" width="43.28515625" style="127" customWidth="1"/>
    <col min="7689" max="7936" width="9.140625" style="127"/>
    <col min="7937" max="7937" width="11.7109375" style="127" customWidth="1"/>
    <col min="7938" max="7938" width="4.5703125" style="127" bestFit="1" customWidth="1"/>
    <col min="7939" max="7939" width="43.28515625" style="127" customWidth="1"/>
    <col min="7940" max="7940" width="4.7109375" style="127" bestFit="1" customWidth="1"/>
    <col min="7941" max="7941" width="13.28515625" style="127" customWidth="1"/>
    <col min="7942" max="7942" width="9.5703125" style="127" customWidth="1"/>
    <col min="7943" max="7943" width="4.5703125" style="127" bestFit="1" customWidth="1"/>
    <col min="7944" max="7944" width="43.28515625" style="127" customWidth="1"/>
    <col min="7945" max="8192" width="9.140625" style="127"/>
    <col min="8193" max="8193" width="11.7109375" style="127" customWidth="1"/>
    <col min="8194" max="8194" width="4.5703125" style="127" bestFit="1" customWidth="1"/>
    <col min="8195" max="8195" width="43.28515625" style="127" customWidth="1"/>
    <col min="8196" max="8196" width="4.7109375" style="127" bestFit="1" customWidth="1"/>
    <col min="8197" max="8197" width="13.28515625" style="127" customWidth="1"/>
    <col min="8198" max="8198" width="9.5703125" style="127" customWidth="1"/>
    <col min="8199" max="8199" width="4.5703125" style="127" bestFit="1" customWidth="1"/>
    <col min="8200" max="8200" width="43.28515625" style="127" customWidth="1"/>
    <col min="8201" max="8448" width="9.140625" style="127"/>
    <col min="8449" max="8449" width="11.7109375" style="127" customWidth="1"/>
    <col min="8450" max="8450" width="4.5703125" style="127" bestFit="1" customWidth="1"/>
    <col min="8451" max="8451" width="43.28515625" style="127" customWidth="1"/>
    <col min="8452" max="8452" width="4.7109375" style="127" bestFit="1" customWidth="1"/>
    <col min="8453" max="8453" width="13.28515625" style="127" customWidth="1"/>
    <col min="8454" max="8454" width="9.5703125" style="127" customWidth="1"/>
    <col min="8455" max="8455" width="4.5703125" style="127" bestFit="1" customWidth="1"/>
    <col min="8456" max="8456" width="43.28515625" style="127" customWidth="1"/>
    <col min="8457" max="8704" width="9.140625" style="127"/>
    <col min="8705" max="8705" width="11.7109375" style="127" customWidth="1"/>
    <col min="8706" max="8706" width="4.5703125" style="127" bestFit="1" customWidth="1"/>
    <col min="8707" max="8707" width="43.28515625" style="127" customWidth="1"/>
    <col min="8708" max="8708" width="4.7109375" style="127" bestFit="1" customWidth="1"/>
    <col min="8709" max="8709" width="13.28515625" style="127" customWidth="1"/>
    <col min="8710" max="8710" width="9.5703125" style="127" customWidth="1"/>
    <col min="8711" max="8711" width="4.5703125" style="127" bestFit="1" customWidth="1"/>
    <col min="8712" max="8712" width="43.28515625" style="127" customWidth="1"/>
    <col min="8713" max="8960" width="9.140625" style="127"/>
    <col min="8961" max="8961" width="11.7109375" style="127" customWidth="1"/>
    <col min="8962" max="8962" width="4.5703125" style="127" bestFit="1" customWidth="1"/>
    <col min="8963" max="8963" width="43.28515625" style="127" customWidth="1"/>
    <col min="8964" max="8964" width="4.7109375" style="127" bestFit="1" customWidth="1"/>
    <col min="8965" max="8965" width="13.28515625" style="127" customWidth="1"/>
    <col min="8966" max="8966" width="9.5703125" style="127" customWidth="1"/>
    <col min="8967" max="8967" width="4.5703125" style="127" bestFit="1" customWidth="1"/>
    <col min="8968" max="8968" width="43.28515625" style="127" customWidth="1"/>
    <col min="8969" max="9216" width="9.140625" style="127"/>
    <col min="9217" max="9217" width="11.7109375" style="127" customWidth="1"/>
    <col min="9218" max="9218" width="4.5703125" style="127" bestFit="1" customWidth="1"/>
    <col min="9219" max="9219" width="43.28515625" style="127" customWidth="1"/>
    <col min="9220" max="9220" width="4.7109375" style="127" bestFit="1" customWidth="1"/>
    <col min="9221" max="9221" width="13.28515625" style="127" customWidth="1"/>
    <col min="9222" max="9222" width="9.5703125" style="127" customWidth="1"/>
    <col min="9223" max="9223" width="4.5703125" style="127" bestFit="1" customWidth="1"/>
    <col min="9224" max="9224" width="43.28515625" style="127" customWidth="1"/>
    <col min="9225" max="9472" width="9.140625" style="127"/>
    <col min="9473" max="9473" width="11.7109375" style="127" customWidth="1"/>
    <col min="9474" max="9474" width="4.5703125" style="127" bestFit="1" customWidth="1"/>
    <col min="9475" max="9475" width="43.28515625" style="127" customWidth="1"/>
    <col min="9476" max="9476" width="4.7109375" style="127" bestFit="1" customWidth="1"/>
    <col min="9477" max="9477" width="13.28515625" style="127" customWidth="1"/>
    <col min="9478" max="9478" width="9.5703125" style="127" customWidth="1"/>
    <col min="9479" max="9479" width="4.5703125" style="127" bestFit="1" customWidth="1"/>
    <col min="9480" max="9480" width="43.28515625" style="127" customWidth="1"/>
    <col min="9481" max="9728" width="9.140625" style="127"/>
    <col min="9729" max="9729" width="11.7109375" style="127" customWidth="1"/>
    <col min="9730" max="9730" width="4.5703125" style="127" bestFit="1" customWidth="1"/>
    <col min="9731" max="9731" width="43.28515625" style="127" customWidth="1"/>
    <col min="9732" max="9732" width="4.7109375" style="127" bestFit="1" customWidth="1"/>
    <col min="9733" max="9733" width="13.28515625" style="127" customWidth="1"/>
    <col min="9734" max="9734" width="9.5703125" style="127" customWidth="1"/>
    <col min="9735" max="9735" width="4.5703125" style="127" bestFit="1" customWidth="1"/>
    <col min="9736" max="9736" width="43.28515625" style="127" customWidth="1"/>
    <col min="9737" max="9984" width="9.140625" style="127"/>
    <col min="9985" max="9985" width="11.7109375" style="127" customWidth="1"/>
    <col min="9986" max="9986" width="4.5703125" style="127" bestFit="1" customWidth="1"/>
    <col min="9987" max="9987" width="43.28515625" style="127" customWidth="1"/>
    <col min="9988" max="9988" width="4.7109375" style="127" bestFit="1" customWidth="1"/>
    <col min="9989" max="9989" width="13.28515625" style="127" customWidth="1"/>
    <col min="9990" max="9990" width="9.5703125" style="127" customWidth="1"/>
    <col min="9991" max="9991" width="4.5703125" style="127" bestFit="1" customWidth="1"/>
    <col min="9992" max="9992" width="43.28515625" style="127" customWidth="1"/>
    <col min="9993" max="10240" width="9.140625" style="127"/>
    <col min="10241" max="10241" width="11.7109375" style="127" customWidth="1"/>
    <col min="10242" max="10242" width="4.5703125" style="127" bestFit="1" customWidth="1"/>
    <col min="10243" max="10243" width="43.28515625" style="127" customWidth="1"/>
    <col min="10244" max="10244" width="4.7109375" style="127" bestFit="1" customWidth="1"/>
    <col min="10245" max="10245" width="13.28515625" style="127" customWidth="1"/>
    <col min="10246" max="10246" width="9.5703125" style="127" customWidth="1"/>
    <col min="10247" max="10247" width="4.5703125" style="127" bestFit="1" customWidth="1"/>
    <col min="10248" max="10248" width="43.28515625" style="127" customWidth="1"/>
    <col min="10249" max="10496" width="9.140625" style="127"/>
    <col min="10497" max="10497" width="11.7109375" style="127" customWidth="1"/>
    <col min="10498" max="10498" width="4.5703125" style="127" bestFit="1" customWidth="1"/>
    <col min="10499" max="10499" width="43.28515625" style="127" customWidth="1"/>
    <col min="10500" max="10500" width="4.7109375" style="127" bestFit="1" customWidth="1"/>
    <col min="10501" max="10501" width="13.28515625" style="127" customWidth="1"/>
    <col min="10502" max="10502" width="9.5703125" style="127" customWidth="1"/>
    <col min="10503" max="10503" width="4.5703125" style="127" bestFit="1" customWidth="1"/>
    <col min="10504" max="10504" width="43.28515625" style="127" customWidth="1"/>
    <col min="10505" max="10752" width="9.140625" style="127"/>
    <col min="10753" max="10753" width="11.7109375" style="127" customWidth="1"/>
    <col min="10754" max="10754" width="4.5703125" style="127" bestFit="1" customWidth="1"/>
    <col min="10755" max="10755" width="43.28515625" style="127" customWidth="1"/>
    <col min="10756" max="10756" width="4.7109375" style="127" bestFit="1" customWidth="1"/>
    <col min="10757" max="10757" width="13.28515625" style="127" customWidth="1"/>
    <col min="10758" max="10758" width="9.5703125" style="127" customWidth="1"/>
    <col min="10759" max="10759" width="4.5703125" style="127" bestFit="1" customWidth="1"/>
    <col min="10760" max="10760" width="43.28515625" style="127" customWidth="1"/>
    <col min="10761" max="11008" width="9.140625" style="127"/>
    <col min="11009" max="11009" width="11.7109375" style="127" customWidth="1"/>
    <col min="11010" max="11010" width="4.5703125" style="127" bestFit="1" customWidth="1"/>
    <col min="11011" max="11011" width="43.28515625" style="127" customWidth="1"/>
    <col min="11012" max="11012" width="4.7109375" style="127" bestFit="1" customWidth="1"/>
    <col min="11013" max="11013" width="13.28515625" style="127" customWidth="1"/>
    <col min="11014" max="11014" width="9.5703125" style="127" customWidth="1"/>
    <col min="11015" max="11015" width="4.5703125" style="127" bestFit="1" customWidth="1"/>
    <col min="11016" max="11016" width="43.28515625" style="127" customWidth="1"/>
    <col min="11017" max="11264" width="9.140625" style="127"/>
    <col min="11265" max="11265" width="11.7109375" style="127" customWidth="1"/>
    <col min="11266" max="11266" width="4.5703125" style="127" bestFit="1" customWidth="1"/>
    <col min="11267" max="11267" width="43.28515625" style="127" customWidth="1"/>
    <col min="11268" max="11268" width="4.7109375" style="127" bestFit="1" customWidth="1"/>
    <col min="11269" max="11269" width="13.28515625" style="127" customWidth="1"/>
    <col min="11270" max="11270" width="9.5703125" style="127" customWidth="1"/>
    <col min="11271" max="11271" width="4.5703125" style="127" bestFit="1" customWidth="1"/>
    <col min="11272" max="11272" width="43.28515625" style="127" customWidth="1"/>
    <col min="11273" max="11520" width="9.140625" style="127"/>
    <col min="11521" max="11521" width="11.7109375" style="127" customWidth="1"/>
    <col min="11522" max="11522" width="4.5703125" style="127" bestFit="1" customWidth="1"/>
    <col min="11523" max="11523" width="43.28515625" style="127" customWidth="1"/>
    <col min="11524" max="11524" width="4.7109375" style="127" bestFit="1" customWidth="1"/>
    <col min="11525" max="11525" width="13.28515625" style="127" customWidth="1"/>
    <col min="11526" max="11526" width="9.5703125" style="127" customWidth="1"/>
    <col min="11527" max="11527" width="4.5703125" style="127" bestFit="1" customWidth="1"/>
    <col min="11528" max="11528" width="43.28515625" style="127" customWidth="1"/>
    <col min="11529" max="11776" width="9.140625" style="127"/>
    <col min="11777" max="11777" width="11.7109375" style="127" customWidth="1"/>
    <col min="11778" max="11778" width="4.5703125" style="127" bestFit="1" customWidth="1"/>
    <col min="11779" max="11779" width="43.28515625" style="127" customWidth="1"/>
    <col min="11780" max="11780" width="4.7109375" style="127" bestFit="1" customWidth="1"/>
    <col min="11781" max="11781" width="13.28515625" style="127" customWidth="1"/>
    <col min="11782" max="11782" width="9.5703125" style="127" customWidth="1"/>
    <col min="11783" max="11783" width="4.5703125" style="127" bestFit="1" customWidth="1"/>
    <col min="11784" max="11784" width="43.28515625" style="127" customWidth="1"/>
    <col min="11785" max="12032" width="9.140625" style="127"/>
    <col min="12033" max="12033" width="11.7109375" style="127" customWidth="1"/>
    <col min="12034" max="12034" width="4.5703125" style="127" bestFit="1" customWidth="1"/>
    <col min="12035" max="12035" width="43.28515625" style="127" customWidth="1"/>
    <col min="12036" max="12036" width="4.7109375" style="127" bestFit="1" customWidth="1"/>
    <col min="12037" max="12037" width="13.28515625" style="127" customWidth="1"/>
    <col min="12038" max="12038" width="9.5703125" style="127" customWidth="1"/>
    <col min="12039" max="12039" width="4.5703125" style="127" bestFit="1" customWidth="1"/>
    <col min="12040" max="12040" width="43.28515625" style="127" customWidth="1"/>
    <col min="12041" max="12288" width="9.140625" style="127"/>
    <col min="12289" max="12289" width="11.7109375" style="127" customWidth="1"/>
    <col min="12290" max="12290" width="4.5703125" style="127" bestFit="1" customWidth="1"/>
    <col min="12291" max="12291" width="43.28515625" style="127" customWidth="1"/>
    <col min="12292" max="12292" width="4.7109375" style="127" bestFit="1" customWidth="1"/>
    <col min="12293" max="12293" width="13.28515625" style="127" customWidth="1"/>
    <col min="12294" max="12294" width="9.5703125" style="127" customWidth="1"/>
    <col min="12295" max="12295" width="4.5703125" style="127" bestFit="1" customWidth="1"/>
    <col min="12296" max="12296" width="43.28515625" style="127" customWidth="1"/>
    <col min="12297" max="12544" width="9.140625" style="127"/>
    <col min="12545" max="12545" width="11.7109375" style="127" customWidth="1"/>
    <col min="12546" max="12546" width="4.5703125" style="127" bestFit="1" customWidth="1"/>
    <col min="12547" max="12547" width="43.28515625" style="127" customWidth="1"/>
    <col min="12548" max="12548" width="4.7109375" style="127" bestFit="1" customWidth="1"/>
    <col min="12549" max="12549" width="13.28515625" style="127" customWidth="1"/>
    <col min="12550" max="12550" width="9.5703125" style="127" customWidth="1"/>
    <col min="12551" max="12551" width="4.5703125" style="127" bestFit="1" customWidth="1"/>
    <col min="12552" max="12552" width="43.28515625" style="127" customWidth="1"/>
    <col min="12553" max="12800" width="9.140625" style="127"/>
    <col min="12801" max="12801" width="11.7109375" style="127" customWidth="1"/>
    <col min="12802" max="12802" width="4.5703125" style="127" bestFit="1" customWidth="1"/>
    <col min="12803" max="12803" width="43.28515625" style="127" customWidth="1"/>
    <col min="12804" max="12804" width="4.7109375" style="127" bestFit="1" customWidth="1"/>
    <col min="12805" max="12805" width="13.28515625" style="127" customWidth="1"/>
    <col min="12806" max="12806" width="9.5703125" style="127" customWidth="1"/>
    <col min="12807" max="12807" width="4.5703125" style="127" bestFit="1" customWidth="1"/>
    <col min="12808" max="12808" width="43.28515625" style="127" customWidth="1"/>
    <col min="12809" max="13056" width="9.140625" style="127"/>
    <col min="13057" max="13057" width="11.7109375" style="127" customWidth="1"/>
    <col min="13058" max="13058" width="4.5703125" style="127" bestFit="1" customWidth="1"/>
    <col min="13059" max="13059" width="43.28515625" style="127" customWidth="1"/>
    <col min="13060" max="13060" width="4.7109375" style="127" bestFit="1" customWidth="1"/>
    <col min="13061" max="13061" width="13.28515625" style="127" customWidth="1"/>
    <col min="13062" max="13062" width="9.5703125" style="127" customWidth="1"/>
    <col min="13063" max="13063" width="4.5703125" style="127" bestFit="1" customWidth="1"/>
    <col min="13064" max="13064" width="43.28515625" style="127" customWidth="1"/>
    <col min="13065" max="13312" width="9.140625" style="127"/>
    <col min="13313" max="13313" width="11.7109375" style="127" customWidth="1"/>
    <col min="13314" max="13314" width="4.5703125" style="127" bestFit="1" customWidth="1"/>
    <col min="13315" max="13315" width="43.28515625" style="127" customWidth="1"/>
    <col min="13316" max="13316" width="4.7109375" style="127" bestFit="1" customWidth="1"/>
    <col min="13317" max="13317" width="13.28515625" style="127" customWidth="1"/>
    <col min="13318" max="13318" width="9.5703125" style="127" customWidth="1"/>
    <col min="13319" max="13319" width="4.5703125" style="127" bestFit="1" customWidth="1"/>
    <col min="13320" max="13320" width="43.28515625" style="127" customWidth="1"/>
    <col min="13321" max="13568" width="9.140625" style="127"/>
    <col min="13569" max="13569" width="11.7109375" style="127" customWidth="1"/>
    <col min="13570" max="13570" width="4.5703125" style="127" bestFit="1" customWidth="1"/>
    <col min="13571" max="13571" width="43.28515625" style="127" customWidth="1"/>
    <col min="13572" max="13572" width="4.7109375" style="127" bestFit="1" customWidth="1"/>
    <col min="13573" max="13573" width="13.28515625" style="127" customWidth="1"/>
    <col min="13574" max="13574" width="9.5703125" style="127" customWidth="1"/>
    <col min="13575" max="13575" width="4.5703125" style="127" bestFit="1" customWidth="1"/>
    <col min="13576" max="13576" width="43.28515625" style="127" customWidth="1"/>
    <col min="13577" max="13824" width="9.140625" style="127"/>
    <col min="13825" max="13825" width="11.7109375" style="127" customWidth="1"/>
    <col min="13826" max="13826" width="4.5703125" style="127" bestFit="1" customWidth="1"/>
    <col min="13827" max="13827" width="43.28515625" style="127" customWidth="1"/>
    <col min="13828" max="13828" width="4.7109375" style="127" bestFit="1" customWidth="1"/>
    <col min="13829" max="13829" width="13.28515625" style="127" customWidth="1"/>
    <col min="13830" max="13830" width="9.5703125" style="127" customWidth="1"/>
    <col min="13831" max="13831" width="4.5703125" style="127" bestFit="1" customWidth="1"/>
    <col min="13832" max="13832" width="43.28515625" style="127" customWidth="1"/>
    <col min="13833" max="14080" width="9.140625" style="127"/>
    <col min="14081" max="14081" width="11.7109375" style="127" customWidth="1"/>
    <col min="14082" max="14082" width="4.5703125" style="127" bestFit="1" customWidth="1"/>
    <col min="14083" max="14083" width="43.28515625" style="127" customWidth="1"/>
    <col min="14084" max="14084" width="4.7109375" style="127" bestFit="1" customWidth="1"/>
    <col min="14085" max="14085" width="13.28515625" style="127" customWidth="1"/>
    <col min="14086" max="14086" width="9.5703125" style="127" customWidth="1"/>
    <col min="14087" max="14087" width="4.5703125" style="127" bestFit="1" customWidth="1"/>
    <col min="14088" max="14088" width="43.28515625" style="127" customWidth="1"/>
    <col min="14089" max="14336" width="9.140625" style="127"/>
    <col min="14337" max="14337" width="11.7109375" style="127" customWidth="1"/>
    <col min="14338" max="14338" width="4.5703125" style="127" bestFit="1" customWidth="1"/>
    <col min="14339" max="14339" width="43.28515625" style="127" customWidth="1"/>
    <col min="14340" max="14340" width="4.7109375" style="127" bestFit="1" customWidth="1"/>
    <col min="14341" max="14341" width="13.28515625" style="127" customWidth="1"/>
    <col min="14342" max="14342" width="9.5703125" style="127" customWidth="1"/>
    <col min="14343" max="14343" width="4.5703125" style="127" bestFit="1" customWidth="1"/>
    <col min="14344" max="14344" width="43.28515625" style="127" customWidth="1"/>
    <col min="14345" max="14592" width="9.140625" style="127"/>
    <col min="14593" max="14593" width="11.7109375" style="127" customWidth="1"/>
    <col min="14594" max="14594" width="4.5703125" style="127" bestFit="1" customWidth="1"/>
    <col min="14595" max="14595" width="43.28515625" style="127" customWidth="1"/>
    <col min="14596" max="14596" width="4.7109375" style="127" bestFit="1" customWidth="1"/>
    <col min="14597" max="14597" width="13.28515625" style="127" customWidth="1"/>
    <col min="14598" max="14598" width="9.5703125" style="127" customWidth="1"/>
    <col min="14599" max="14599" width="4.5703125" style="127" bestFit="1" customWidth="1"/>
    <col min="14600" max="14600" width="43.28515625" style="127" customWidth="1"/>
    <col min="14601" max="14848" width="9.140625" style="127"/>
    <col min="14849" max="14849" width="11.7109375" style="127" customWidth="1"/>
    <col min="14850" max="14850" width="4.5703125" style="127" bestFit="1" customWidth="1"/>
    <col min="14851" max="14851" width="43.28515625" style="127" customWidth="1"/>
    <col min="14852" max="14852" width="4.7109375" style="127" bestFit="1" customWidth="1"/>
    <col min="14853" max="14853" width="13.28515625" style="127" customWidth="1"/>
    <col min="14854" max="14854" width="9.5703125" style="127" customWidth="1"/>
    <col min="14855" max="14855" width="4.5703125" style="127" bestFit="1" customWidth="1"/>
    <col min="14856" max="14856" width="43.28515625" style="127" customWidth="1"/>
    <col min="14857" max="15104" width="9.140625" style="127"/>
    <col min="15105" max="15105" width="11.7109375" style="127" customWidth="1"/>
    <col min="15106" max="15106" width="4.5703125" style="127" bestFit="1" customWidth="1"/>
    <col min="15107" max="15107" width="43.28515625" style="127" customWidth="1"/>
    <col min="15108" max="15108" width="4.7109375" style="127" bestFit="1" customWidth="1"/>
    <col min="15109" max="15109" width="13.28515625" style="127" customWidth="1"/>
    <col min="15110" max="15110" width="9.5703125" style="127" customWidth="1"/>
    <col min="15111" max="15111" width="4.5703125" style="127" bestFit="1" customWidth="1"/>
    <col min="15112" max="15112" width="43.28515625" style="127" customWidth="1"/>
    <col min="15113" max="15360" width="9.140625" style="127"/>
    <col min="15361" max="15361" width="11.7109375" style="127" customWidth="1"/>
    <col min="15362" max="15362" width="4.5703125" style="127" bestFit="1" customWidth="1"/>
    <col min="15363" max="15363" width="43.28515625" style="127" customWidth="1"/>
    <col min="15364" max="15364" width="4.7109375" style="127" bestFit="1" customWidth="1"/>
    <col min="15365" max="15365" width="13.28515625" style="127" customWidth="1"/>
    <col min="15366" max="15366" width="9.5703125" style="127" customWidth="1"/>
    <col min="15367" max="15367" width="4.5703125" style="127" bestFit="1" customWidth="1"/>
    <col min="15368" max="15368" width="43.28515625" style="127" customWidth="1"/>
    <col min="15369" max="15616" width="9.140625" style="127"/>
    <col min="15617" max="15617" width="11.7109375" style="127" customWidth="1"/>
    <col min="15618" max="15618" width="4.5703125" style="127" bestFit="1" customWidth="1"/>
    <col min="15619" max="15619" width="43.28515625" style="127" customWidth="1"/>
    <col min="15620" max="15620" width="4.7109375" style="127" bestFit="1" customWidth="1"/>
    <col min="15621" max="15621" width="13.28515625" style="127" customWidth="1"/>
    <col min="15622" max="15622" width="9.5703125" style="127" customWidth="1"/>
    <col min="15623" max="15623" width="4.5703125" style="127" bestFit="1" customWidth="1"/>
    <col min="15624" max="15624" width="43.28515625" style="127" customWidth="1"/>
    <col min="15625" max="15872" width="9.140625" style="127"/>
    <col min="15873" max="15873" width="11.7109375" style="127" customWidth="1"/>
    <col min="15874" max="15874" width="4.5703125" style="127" bestFit="1" customWidth="1"/>
    <col min="15875" max="15875" width="43.28515625" style="127" customWidth="1"/>
    <col min="15876" max="15876" width="4.7109375" style="127" bestFit="1" customWidth="1"/>
    <col min="15877" max="15877" width="13.28515625" style="127" customWidth="1"/>
    <col min="15878" max="15878" width="9.5703125" style="127" customWidth="1"/>
    <col min="15879" max="15879" width="4.5703125" style="127" bestFit="1" customWidth="1"/>
    <col min="15880" max="15880" width="43.28515625" style="127" customWidth="1"/>
    <col min="15881" max="16128" width="9.140625" style="127"/>
    <col min="16129" max="16129" width="11.7109375" style="127" customWidth="1"/>
    <col min="16130" max="16130" width="4.5703125" style="127" bestFit="1" customWidth="1"/>
    <col min="16131" max="16131" width="43.28515625" style="127" customWidth="1"/>
    <col min="16132" max="16132" width="4.7109375" style="127" bestFit="1" customWidth="1"/>
    <col min="16133" max="16133" width="13.28515625" style="127" customWidth="1"/>
    <col min="16134" max="16134" width="9.5703125" style="127" customWidth="1"/>
    <col min="16135" max="16135" width="4.5703125" style="127" bestFit="1" customWidth="1"/>
    <col min="16136" max="16136" width="43.28515625" style="127" customWidth="1"/>
    <col min="16137" max="16384" width="9.140625" style="127"/>
  </cols>
  <sheetData>
    <row r="1" spans="1:8" ht="18" customHeight="1" x14ac:dyDescent="0.3">
      <c r="A1" s="396"/>
      <c r="B1" s="126"/>
      <c r="C1" s="397" t="s">
        <v>318</v>
      </c>
      <c r="D1" s="397"/>
      <c r="E1" s="397"/>
      <c r="F1" s="397"/>
      <c r="G1" s="397"/>
      <c r="H1" s="397"/>
    </row>
    <row r="2" spans="1:8" ht="18" customHeight="1" x14ac:dyDescent="0.3">
      <c r="A2" s="396"/>
      <c r="B2" s="126"/>
      <c r="C2" s="128" t="s">
        <v>319</v>
      </c>
      <c r="D2" s="128"/>
      <c r="E2" s="128"/>
      <c r="F2" s="128"/>
      <c r="G2" s="126"/>
    </row>
    <row r="3" spans="1:8" ht="18" customHeight="1" x14ac:dyDescent="0.3">
      <c r="A3" s="396"/>
      <c r="B3" s="126"/>
      <c r="C3" s="128" t="s">
        <v>320</v>
      </c>
      <c r="D3" s="128"/>
      <c r="E3" s="128"/>
      <c r="F3" s="128"/>
      <c r="G3" s="126"/>
    </row>
    <row r="4" spans="1:8" ht="18" customHeight="1" x14ac:dyDescent="0.3">
      <c r="B4" s="126"/>
      <c r="C4" s="129" t="s">
        <v>321</v>
      </c>
      <c r="D4" s="398" t="s">
        <v>322</v>
      </c>
      <c r="E4" s="399"/>
      <c r="F4" s="399"/>
      <c r="G4" s="400"/>
    </row>
    <row r="5" spans="1:8" ht="18" customHeight="1" x14ac:dyDescent="0.3">
      <c r="C5" s="129" t="s">
        <v>323</v>
      </c>
      <c r="D5" s="401" t="s">
        <v>507</v>
      </c>
      <c r="E5" s="401"/>
      <c r="F5" s="401"/>
      <c r="G5" s="401"/>
    </row>
    <row r="6" spans="1:8" ht="30" customHeight="1" x14ac:dyDescent="0.3">
      <c r="C6" s="130" t="s">
        <v>324</v>
      </c>
      <c r="D6" s="384" t="s">
        <v>325</v>
      </c>
      <c r="E6" s="385"/>
      <c r="F6" s="385"/>
      <c r="G6" s="386"/>
    </row>
    <row r="7" spans="1:8" x14ac:dyDescent="0.3">
      <c r="C7" s="129" t="s">
        <v>326</v>
      </c>
      <c r="D7" s="387">
        <v>45687</v>
      </c>
      <c r="E7" s="388"/>
      <c r="F7" s="388"/>
      <c r="G7" s="389"/>
    </row>
    <row r="8" spans="1:8" x14ac:dyDescent="0.3">
      <c r="D8" s="131"/>
      <c r="E8" s="131"/>
      <c r="F8" s="131"/>
      <c r="G8" s="131"/>
    </row>
    <row r="9" spans="1:8" ht="44.25" customHeight="1" x14ac:dyDescent="0.3">
      <c r="B9" s="378" t="s">
        <v>327</v>
      </c>
      <c r="C9" s="379"/>
      <c r="D9" s="379"/>
      <c r="E9" s="379"/>
      <c r="F9" s="379"/>
      <c r="G9" s="379"/>
      <c r="H9" s="380"/>
    </row>
    <row r="10" spans="1:8" ht="73.5" customHeight="1" x14ac:dyDescent="0.3">
      <c r="B10" s="393" t="s">
        <v>328</v>
      </c>
      <c r="C10" s="394"/>
      <c r="D10" s="394"/>
      <c r="E10" s="394"/>
      <c r="F10" s="394"/>
      <c r="G10" s="394"/>
      <c r="H10" s="395"/>
    </row>
    <row r="11" spans="1:8" x14ac:dyDescent="0.3">
      <c r="B11" s="132"/>
      <c r="C11" s="132"/>
      <c r="D11" s="132"/>
      <c r="E11" s="132"/>
      <c r="F11" s="132"/>
      <c r="G11" s="132"/>
      <c r="H11" s="132"/>
    </row>
    <row r="12" spans="1:8" ht="16.5" customHeight="1" x14ac:dyDescent="0.3">
      <c r="B12" s="378" t="s">
        <v>329</v>
      </c>
      <c r="C12" s="379"/>
      <c r="D12" s="379"/>
      <c r="E12" s="379"/>
      <c r="F12" s="379"/>
      <c r="G12" s="379"/>
      <c r="H12" s="380"/>
    </row>
    <row r="13" spans="1:8" ht="87.75" customHeight="1" x14ac:dyDescent="0.3">
      <c r="B13" s="393" t="s">
        <v>330</v>
      </c>
      <c r="C13" s="394"/>
      <c r="D13" s="394"/>
      <c r="E13" s="394"/>
      <c r="F13" s="394"/>
      <c r="G13" s="394"/>
      <c r="H13" s="395"/>
    </row>
    <row r="16" spans="1:8" x14ac:dyDescent="0.3">
      <c r="B16" s="133" t="s">
        <v>331</v>
      </c>
      <c r="C16" s="133" t="s">
        <v>332</v>
      </c>
      <c r="D16" s="134"/>
      <c r="G16" s="133" t="s">
        <v>331</v>
      </c>
      <c r="H16" s="133" t="s">
        <v>333</v>
      </c>
    </row>
    <row r="17" spans="2:8" ht="33" x14ac:dyDescent="0.3">
      <c r="B17" s="135">
        <v>1</v>
      </c>
      <c r="C17" s="136" t="s">
        <v>334</v>
      </c>
      <c r="D17" s="137"/>
      <c r="G17" s="135">
        <v>1</v>
      </c>
      <c r="H17" s="138" t="s">
        <v>335</v>
      </c>
    </row>
    <row r="18" spans="2:8" ht="33" x14ac:dyDescent="0.3">
      <c r="B18" s="135">
        <v>2</v>
      </c>
      <c r="C18" s="138" t="s">
        <v>336</v>
      </c>
      <c r="D18" s="137"/>
      <c r="G18" s="135">
        <v>2</v>
      </c>
      <c r="H18" s="136" t="s">
        <v>337</v>
      </c>
    </row>
    <row r="19" spans="2:8" ht="49.5" x14ac:dyDescent="0.3">
      <c r="B19" s="135">
        <v>3</v>
      </c>
      <c r="C19" s="136" t="s">
        <v>338</v>
      </c>
      <c r="D19" s="137"/>
      <c r="G19" s="135">
        <v>3</v>
      </c>
      <c r="H19" s="138" t="s">
        <v>339</v>
      </c>
    </row>
    <row r="20" spans="2:8" ht="33" x14ac:dyDescent="0.3">
      <c r="B20" s="135">
        <v>4</v>
      </c>
      <c r="C20" s="136" t="s">
        <v>340</v>
      </c>
      <c r="D20" s="137"/>
      <c r="G20" s="135">
        <v>4</v>
      </c>
      <c r="H20" s="136" t="s">
        <v>341</v>
      </c>
    </row>
    <row r="21" spans="2:8" ht="33" customHeight="1" x14ac:dyDescent="0.3">
      <c r="B21" s="135">
        <v>5</v>
      </c>
      <c r="C21" s="136" t="s">
        <v>342</v>
      </c>
      <c r="D21" s="139"/>
      <c r="G21" s="135">
        <v>5</v>
      </c>
      <c r="H21" s="138" t="s">
        <v>343</v>
      </c>
    </row>
    <row r="22" spans="2:8" ht="33" x14ac:dyDescent="0.3">
      <c r="B22" s="135">
        <v>6</v>
      </c>
      <c r="C22" s="136" t="s">
        <v>344</v>
      </c>
      <c r="D22" s="137"/>
      <c r="G22" s="135">
        <v>6</v>
      </c>
      <c r="H22" s="136" t="s">
        <v>345</v>
      </c>
    </row>
    <row r="23" spans="2:8" ht="33" x14ac:dyDescent="0.3">
      <c r="B23" s="135">
        <v>7</v>
      </c>
      <c r="C23" s="140" t="s">
        <v>346</v>
      </c>
      <c r="D23" s="137"/>
      <c r="G23" s="135">
        <v>7</v>
      </c>
      <c r="H23" s="136" t="s">
        <v>347</v>
      </c>
    </row>
    <row r="24" spans="2:8" ht="33" x14ac:dyDescent="0.3">
      <c r="B24" s="135">
        <v>8</v>
      </c>
      <c r="C24" s="141" t="s">
        <v>348</v>
      </c>
      <c r="D24" s="139"/>
      <c r="G24" s="135">
        <v>8</v>
      </c>
      <c r="H24" s="136" t="s">
        <v>349</v>
      </c>
    </row>
    <row r="25" spans="2:8" ht="37.5" customHeight="1" x14ac:dyDescent="0.3">
      <c r="B25" s="135">
        <v>9</v>
      </c>
      <c r="C25" s="136"/>
      <c r="D25" s="137"/>
      <c r="G25" s="135">
        <v>9</v>
      </c>
    </row>
    <row r="26" spans="2:8" x14ac:dyDescent="0.3">
      <c r="B26" s="135">
        <v>10</v>
      </c>
      <c r="C26" s="136"/>
      <c r="D26" s="139"/>
      <c r="G26" s="135">
        <v>10</v>
      </c>
      <c r="H26" s="136"/>
    </row>
    <row r="27" spans="2:8" x14ac:dyDescent="0.3">
      <c r="B27" s="133" t="s">
        <v>331</v>
      </c>
      <c r="C27" s="133" t="s">
        <v>350</v>
      </c>
      <c r="D27" s="134"/>
      <c r="G27" s="133" t="s">
        <v>331</v>
      </c>
      <c r="H27" s="133" t="s">
        <v>351</v>
      </c>
    </row>
    <row r="28" spans="2:8" ht="33" x14ac:dyDescent="0.3">
      <c r="B28" s="142">
        <v>1</v>
      </c>
      <c r="C28" s="136" t="s">
        <v>352</v>
      </c>
      <c r="D28" s="137"/>
      <c r="G28" s="142">
        <v>1</v>
      </c>
      <c r="H28" s="136" t="s">
        <v>353</v>
      </c>
    </row>
    <row r="29" spans="2:8" ht="33" x14ac:dyDescent="0.3">
      <c r="B29" s="142">
        <v>2</v>
      </c>
      <c r="C29" s="136" t="s">
        <v>354</v>
      </c>
      <c r="D29" s="137"/>
      <c r="G29" s="142">
        <v>2</v>
      </c>
      <c r="H29" s="136" t="s">
        <v>355</v>
      </c>
    </row>
    <row r="30" spans="2:8" ht="33" x14ac:dyDescent="0.3">
      <c r="B30" s="142">
        <v>3</v>
      </c>
      <c r="C30" s="136" t="s">
        <v>356</v>
      </c>
      <c r="D30" s="137"/>
      <c r="G30" s="142">
        <v>3</v>
      </c>
      <c r="H30" s="136" t="s">
        <v>357</v>
      </c>
    </row>
    <row r="31" spans="2:8" ht="33" x14ac:dyDescent="0.3">
      <c r="B31" s="142">
        <v>4</v>
      </c>
      <c r="C31" s="136" t="s">
        <v>358</v>
      </c>
      <c r="D31" s="137"/>
      <c r="G31" s="142">
        <v>4</v>
      </c>
      <c r="H31" s="136" t="s">
        <v>359</v>
      </c>
    </row>
    <row r="32" spans="2:8" ht="33" x14ac:dyDescent="0.3">
      <c r="B32" s="142">
        <v>5</v>
      </c>
      <c r="C32" s="136" t="s">
        <v>360</v>
      </c>
      <c r="D32" s="137"/>
      <c r="G32" s="142">
        <v>5</v>
      </c>
      <c r="H32" s="136" t="s">
        <v>361</v>
      </c>
    </row>
    <row r="33" spans="2:8" ht="33" x14ac:dyDescent="0.3">
      <c r="B33" s="142">
        <v>6</v>
      </c>
      <c r="C33" s="136"/>
      <c r="D33" s="137"/>
      <c r="G33" s="142">
        <v>6</v>
      </c>
      <c r="H33" s="136" t="s">
        <v>362</v>
      </c>
    </row>
    <row r="34" spans="2:8" ht="49.5" x14ac:dyDescent="0.3">
      <c r="B34" s="142">
        <v>7</v>
      </c>
      <c r="C34" s="136"/>
      <c r="D34" s="137"/>
      <c r="G34" s="142">
        <v>7</v>
      </c>
      <c r="H34" s="136" t="s">
        <v>363</v>
      </c>
    </row>
    <row r="35" spans="2:8" x14ac:dyDescent="0.3">
      <c r="B35" s="142">
        <v>8</v>
      </c>
      <c r="C35" s="136"/>
      <c r="D35" s="137"/>
      <c r="G35" s="142">
        <v>8</v>
      </c>
      <c r="H35" s="136"/>
    </row>
    <row r="36" spans="2:8" x14ac:dyDescent="0.3">
      <c r="B36" s="142">
        <v>9</v>
      </c>
      <c r="C36" s="136"/>
      <c r="D36" s="137"/>
      <c r="G36" s="142">
        <v>9</v>
      </c>
      <c r="H36" s="136"/>
    </row>
    <row r="37" spans="2:8" x14ac:dyDescent="0.3">
      <c r="B37" s="142">
        <v>10</v>
      </c>
      <c r="C37" s="136"/>
      <c r="D37" s="137"/>
      <c r="G37" s="142">
        <v>10</v>
      </c>
      <c r="H37" s="136"/>
    </row>
    <row r="40" spans="2:8" ht="33.75" customHeight="1" x14ac:dyDescent="0.3">
      <c r="C40" s="143" t="s">
        <v>364</v>
      </c>
      <c r="D40" s="384" t="s">
        <v>365</v>
      </c>
      <c r="E40" s="385"/>
      <c r="F40" s="385"/>
      <c r="G40" s="386"/>
    </row>
    <row r="41" spans="2:8" x14ac:dyDescent="0.3">
      <c r="C41" s="144" t="s">
        <v>326</v>
      </c>
      <c r="D41" s="387">
        <v>45687</v>
      </c>
      <c r="E41" s="388"/>
      <c r="F41" s="388"/>
      <c r="G41" s="389"/>
    </row>
    <row r="43" spans="2:8" ht="44.25" customHeight="1" x14ac:dyDescent="0.3">
      <c r="B43" s="378" t="s">
        <v>327</v>
      </c>
      <c r="C43" s="379"/>
      <c r="D43" s="379"/>
      <c r="E43" s="379"/>
      <c r="F43" s="379"/>
      <c r="G43" s="379"/>
      <c r="H43" s="380"/>
    </row>
    <row r="44" spans="2:8" ht="42" customHeight="1" x14ac:dyDescent="0.3">
      <c r="B44" s="381" t="s">
        <v>366</v>
      </c>
      <c r="C44" s="382"/>
      <c r="D44" s="382"/>
      <c r="E44" s="382"/>
      <c r="F44" s="382"/>
      <c r="G44" s="382"/>
      <c r="H44" s="383"/>
    </row>
    <row r="45" spans="2:8" x14ac:dyDescent="0.3">
      <c r="B45" s="132"/>
      <c r="C45" s="132"/>
      <c r="D45" s="132"/>
      <c r="E45" s="132"/>
      <c r="F45" s="132"/>
      <c r="G45" s="132"/>
      <c r="H45" s="132"/>
    </row>
    <row r="46" spans="2:8" ht="16.5" customHeight="1" x14ac:dyDescent="0.3">
      <c r="B46" s="378" t="s">
        <v>329</v>
      </c>
      <c r="C46" s="379"/>
      <c r="D46" s="379"/>
      <c r="E46" s="379"/>
      <c r="F46" s="379"/>
      <c r="G46" s="379"/>
      <c r="H46" s="380"/>
    </row>
    <row r="47" spans="2:8" ht="84" customHeight="1" x14ac:dyDescent="0.3">
      <c r="B47" s="381" t="s">
        <v>367</v>
      </c>
      <c r="C47" s="382"/>
      <c r="D47" s="382"/>
      <c r="E47" s="382"/>
      <c r="F47" s="382"/>
      <c r="G47" s="382"/>
      <c r="H47" s="383"/>
    </row>
    <row r="50" spans="2:8" x14ac:dyDescent="0.3">
      <c r="B50" s="133" t="s">
        <v>331</v>
      </c>
      <c r="C50" s="133" t="s">
        <v>332</v>
      </c>
      <c r="D50" s="134"/>
      <c r="G50" s="133" t="s">
        <v>331</v>
      </c>
      <c r="H50" s="133" t="s">
        <v>333</v>
      </c>
    </row>
    <row r="51" spans="2:8" ht="33" x14ac:dyDescent="0.3">
      <c r="B51" s="135">
        <v>1</v>
      </c>
      <c r="C51" s="141" t="s">
        <v>368</v>
      </c>
      <c r="D51" s="137"/>
      <c r="G51" s="135">
        <v>1</v>
      </c>
      <c r="H51" s="136" t="s">
        <v>369</v>
      </c>
    </row>
    <row r="52" spans="2:8" ht="33" x14ac:dyDescent="0.3">
      <c r="B52" s="135">
        <v>2</v>
      </c>
      <c r="C52" s="141" t="s">
        <v>370</v>
      </c>
      <c r="D52" s="137"/>
      <c r="G52" s="135">
        <v>2</v>
      </c>
      <c r="H52" s="136" t="s">
        <v>371</v>
      </c>
    </row>
    <row r="53" spans="2:8" ht="33" x14ac:dyDescent="0.3">
      <c r="B53" s="135">
        <v>3</v>
      </c>
      <c r="C53" s="141" t="s">
        <v>372</v>
      </c>
      <c r="D53" s="137"/>
      <c r="G53" s="135">
        <v>3</v>
      </c>
      <c r="H53" s="136" t="s">
        <v>373</v>
      </c>
    </row>
    <row r="54" spans="2:8" ht="33" x14ac:dyDescent="0.3">
      <c r="B54" s="135">
        <v>4</v>
      </c>
      <c r="C54" s="141" t="s">
        <v>374</v>
      </c>
      <c r="D54" s="137"/>
      <c r="G54" s="135">
        <v>4</v>
      </c>
      <c r="H54" s="136" t="s">
        <v>375</v>
      </c>
    </row>
    <row r="55" spans="2:8" ht="29.25" customHeight="1" x14ac:dyDescent="0.3">
      <c r="B55" s="135">
        <v>5</v>
      </c>
      <c r="C55" s="141" t="s">
        <v>376</v>
      </c>
      <c r="D55" s="139"/>
      <c r="G55" s="135">
        <v>5</v>
      </c>
      <c r="H55" s="136" t="s">
        <v>377</v>
      </c>
    </row>
    <row r="56" spans="2:8" ht="24" customHeight="1" x14ac:dyDescent="0.3">
      <c r="B56" s="135">
        <v>6</v>
      </c>
      <c r="C56" s="140" t="s">
        <v>378</v>
      </c>
      <c r="D56" s="137"/>
      <c r="G56" s="135">
        <v>6</v>
      </c>
      <c r="H56" s="136" t="s">
        <v>379</v>
      </c>
    </row>
    <row r="57" spans="2:8" ht="33" x14ac:dyDescent="0.3">
      <c r="B57" s="135">
        <v>7</v>
      </c>
      <c r="C57" s="141" t="s">
        <v>380</v>
      </c>
      <c r="D57" s="137"/>
      <c r="G57" s="135">
        <v>7</v>
      </c>
      <c r="H57" s="136" t="s">
        <v>381</v>
      </c>
    </row>
    <row r="58" spans="2:8" x14ac:dyDescent="0.3">
      <c r="B58" s="135">
        <v>8</v>
      </c>
      <c r="C58" s="141" t="s">
        <v>382</v>
      </c>
      <c r="D58" s="139"/>
      <c r="G58" s="135">
        <v>8</v>
      </c>
      <c r="H58" s="136" t="s">
        <v>383</v>
      </c>
    </row>
    <row r="59" spans="2:8" x14ac:dyDescent="0.3">
      <c r="B59" s="135">
        <v>9</v>
      </c>
      <c r="C59" s="136"/>
      <c r="D59" s="137"/>
      <c r="G59" s="135">
        <v>9</v>
      </c>
      <c r="H59" s="136" t="s">
        <v>345</v>
      </c>
    </row>
    <row r="60" spans="2:8" ht="33" x14ac:dyDescent="0.3">
      <c r="B60" s="135">
        <v>10</v>
      </c>
      <c r="C60" s="136"/>
      <c r="D60" s="139"/>
      <c r="G60" s="135">
        <v>10</v>
      </c>
      <c r="H60" s="136" t="s">
        <v>384</v>
      </c>
    </row>
    <row r="61" spans="2:8" x14ac:dyDescent="0.3">
      <c r="B61" s="133" t="s">
        <v>331</v>
      </c>
      <c r="C61" s="133" t="s">
        <v>350</v>
      </c>
      <c r="D61" s="134"/>
      <c r="G61" s="133" t="s">
        <v>331</v>
      </c>
      <c r="H61" s="133" t="s">
        <v>351</v>
      </c>
    </row>
    <row r="62" spans="2:8" ht="33" x14ac:dyDescent="0.3">
      <c r="B62" s="142">
        <v>1</v>
      </c>
      <c r="C62" s="136" t="s">
        <v>385</v>
      </c>
      <c r="D62" s="137"/>
      <c r="G62" s="142">
        <v>1</v>
      </c>
      <c r="H62" s="138" t="s">
        <v>386</v>
      </c>
    </row>
    <row r="63" spans="2:8" ht="38.25" customHeight="1" x14ac:dyDescent="0.3">
      <c r="B63" s="142">
        <v>2</v>
      </c>
      <c r="C63" s="136" t="s">
        <v>387</v>
      </c>
      <c r="D63" s="137"/>
      <c r="G63" s="142">
        <v>2</v>
      </c>
      <c r="H63" s="138" t="s">
        <v>388</v>
      </c>
    </row>
    <row r="64" spans="2:8" ht="36" customHeight="1" x14ac:dyDescent="0.3">
      <c r="B64" s="142">
        <v>3</v>
      </c>
      <c r="C64" s="138" t="s">
        <v>389</v>
      </c>
      <c r="D64" s="137"/>
      <c r="G64" s="142">
        <v>3</v>
      </c>
      <c r="H64" s="138" t="s">
        <v>390</v>
      </c>
    </row>
    <row r="65" spans="2:8" ht="33" x14ac:dyDescent="0.3">
      <c r="B65" s="142">
        <v>4</v>
      </c>
      <c r="C65" s="138" t="s">
        <v>391</v>
      </c>
      <c r="D65" s="137"/>
      <c r="G65" s="142">
        <v>4</v>
      </c>
      <c r="H65" s="136" t="s">
        <v>392</v>
      </c>
    </row>
    <row r="66" spans="2:8" ht="32.25" customHeight="1" x14ac:dyDescent="0.3">
      <c r="B66" s="142">
        <v>5</v>
      </c>
      <c r="C66" s="136"/>
      <c r="D66" s="137"/>
      <c r="G66" s="142">
        <v>5</v>
      </c>
      <c r="H66" s="136" t="s">
        <v>393</v>
      </c>
    </row>
    <row r="67" spans="2:8" ht="33" x14ac:dyDescent="0.3">
      <c r="B67" s="142">
        <v>6</v>
      </c>
      <c r="C67" s="136"/>
      <c r="D67" s="137"/>
      <c r="G67" s="142">
        <v>6</v>
      </c>
      <c r="H67" s="136" t="s">
        <v>394</v>
      </c>
    </row>
    <row r="68" spans="2:8" x14ac:dyDescent="0.3">
      <c r="B68" s="142">
        <v>7</v>
      </c>
      <c r="C68" s="136"/>
      <c r="D68" s="137"/>
      <c r="G68" s="142">
        <v>7</v>
      </c>
      <c r="H68" s="136" t="s">
        <v>395</v>
      </c>
    </row>
    <row r="69" spans="2:8" x14ac:dyDescent="0.3">
      <c r="B69" s="142">
        <v>8</v>
      </c>
      <c r="C69" s="136"/>
      <c r="D69" s="137"/>
      <c r="G69" s="142">
        <v>8</v>
      </c>
      <c r="H69" s="136" t="s">
        <v>396</v>
      </c>
    </row>
    <row r="70" spans="2:8" x14ac:dyDescent="0.3">
      <c r="B70" s="142">
        <v>9</v>
      </c>
      <c r="C70" s="136"/>
      <c r="D70" s="137"/>
      <c r="G70" s="142">
        <v>9</v>
      </c>
      <c r="H70" s="136"/>
    </row>
    <row r="71" spans="2:8" x14ac:dyDescent="0.3">
      <c r="B71" s="142">
        <v>10</v>
      </c>
      <c r="C71" s="136"/>
      <c r="D71" s="137"/>
      <c r="G71" s="142">
        <v>10</v>
      </c>
      <c r="H71" s="136"/>
    </row>
    <row r="74" spans="2:8" ht="18" customHeight="1" x14ac:dyDescent="0.3">
      <c r="C74" s="130" t="s">
        <v>397</v>
      </c>
      <c r="D74" s="390" t="s">
        <v>398</v>
      </c>
      <c r="E74" s="391"/>
      <c r="F74" s="391"/>
      <c r="G74" s="392"/>
    </row>
    <row r="75" spans="2:8" x14ac:dyDescent="0.3">
      <c r="C75" s="129" t="s">
        <v>326</v>
      </c>
      <c r="D75" s="387">
        <v>45687</v>
      </c>
      <c r="E75" s="388"/>
      <c r="F75" s="388"/>
      <c r="G75" s="389"/>
    </row>
    <row r="77" spans="2:8" ht="44.25" customHeight="1" x14ac:dyDescent="0.3">
      <c r="B77" s="378" t="s">
        <v>327</v>
      </c>
      <c r="C77" s="379"/>
      <c r="D77" s="379"/>
      <c r="E77" s="379"/>
      <c r="F77" s="379"/>
      <c r="G77" s="379"/>
      <c r="H77" s="380"/>
    </row>
    <row r="78" spans="2:8" ht="130.5" customHeight="1" x14ac:dyDescent="0.3">
      <c r="B78" s="381" t="s">
        <v>399</v>
      </c>
      <c r="C78" s="382"/>
      <c r="D78" s="382"/>
      <c r="E78" s="382"/>
      <c r="F78" s="382"/>
      <c r="G78" s="382"/>
      <c r="H78" s="383"/>
    </row>
    <row r="79" spans="2:8" x14ac:dyDescent="0.3">
      <c r="B79" s="132"/>
      <c r="C79" s="132"/>
      <c r="D79" s="132"/>
      <c r="E79" s="132"/>
      <c r="F79" s="132"/>
      <c r="G79" s="132"/>
      <c r="H79" s="132"/>
    </row>
    <row r="80" spans="2:8" ht="16.5" customHeight="1" x14ac:dyDescent="0.3">
      <c r="B80" s="378" t="s">
        <v>329</v>
      </c>
      <c r="C80" s="379"/>
      <c r="D80" s="379"/>
      <c r="E80" s="379"/>
      <c r="F80" s="379"/>
      <c r="G80" s="379"/>
      <c r="H80" s="380"/>
    </row>
    <row r="81" spans="2:8" ht="85.5" customHeight="1" x14ac:dyDescent="0.3">
      <c r="B81" s="381" t="s">
        <v>400</v>
      </c>
      <c r="C81" s="382"/>
      <c r="D81" s="382"/>
      <c r="E81" s="382"/>
      <c r="F81" s="382"/>
      <c r="G81" s="382"/>
      <c r="H81" s="383"/>
    </row>
    <row r="84" spans="2:8" x14ac:dyDescent="0.3">
      <c r="B84" s="133" t="s">
        <v>331</v>
      </c>
      <c r="C84" s="133" t="s">
        <v>332</v>
      </c>
      <c r="D84" s="134"/>
      <c r="G84" s="133" t="s">
        <v>331</v>
      </c>
      <c r="H84" s="133" t="s">
        <v>333</v>
      </c>
    </row>
    <row r="85" spans="2:8" ht="33" x14ac:dyDescent="0.3">
      <c r="B85" s="135">
        <v>1</v>
      </c>
      <c r="C85" s="136" t="s">
        <v>401</v>
      </c>
      <c r="D85" s="137"/>
      <c r="G85" s="135">
        <v>1</v>
      </c>
      <c r="H85" s="136" t="s">
        <v>383</v>
      </c>
    </row>
    <row r="86" spans="2:8" x14ac:dyDescent="0.3">
      <c r="B86" s="135">
        <v>2</v>
      </c>
      <c r="C86" s="138" t="s">
        <v>402</v>
      </c>
      <c r="D86" s="137"/>
      <c r="G86" s="135">
        <v>2</v>
      </c>
      <c r="H86" s="136" t="s">
        <v>403</v>
      </c>
    </row>
    <row r="87" spans="2:8" x14ac:dyDescent="0.3">
      <c r="B87" s="135">
        <v>3</v>
      </c>
      <c r="C87" s="138" t="s">
        <v>404</v>
      </c>
      <c r="D87" s="137"/>
      <c r="G87" s="135">
        <v>3</v>
      </c>
      <c r="H87" s="136" t="s">
        <v>405</v>
      </c>
    </row>
    <row r="88" spans="2:8" x14ac:dyDescent="0.3">
      <c r="B88" s="135">
        <v>4</v>
      </c>
      <c r="C88" s="138" t="s">
        <v>406</v>
      </c>
      <c r="D88" s="137"/>
      <c r="G88" s="135">
        <v>4</v>
      </c>
      <c r="H88" s="136" t="s">
        <v>407</v>
      </c>
    </row>
    <row r="89" spans="2:8" x14ac:dyDescent="0.3">
      <c r="B89" s="135">
        <v>5</v>
      </c>
      <c r="C89" s="136" t="s">
        <v>408</v>
      </c>
      <c r="D89" s="139"/>
      <c r="G89" s="135">
        <v>5</v>
      </c>
      <c r="H89" s="136" t="s">
        <v>409</v>
      </c>
    </row>
    <row r="90" spans="2:8" x14ac:dyDescent="0.3">
      <c r="B90" s="135">
        <v>6</v>
      </c>
      <c r="C90" s="136" t="s">
        <v>410</v>
      </c>
      <c r="D90" s="137"/>
      <c r="G90" s="135">
        <v>6</v>
      </c>
      <c r="H90" s="136" t="s">
        <v>411</v>
      </c>
    </row>
    <row r="91" spans="2:8" ht="33" x14ac:dyDescent="0.3">
      <c r="B91" s="135">
        <v>7</v>
      </c>
      <c r="C91" s="138" t="s">
        <v>412</v>
      </c>
      <c r="D91" s="137"/>
      <c r="G91" s="135">
        <v>7</v>
      </c>
      <c r="H91" s="136" t="s">
        <v>413</v>
      </c>
    </row>
    <row r="92" spans="2:8" x14ac:dyDescent="0.3">
      <c r="B92" s="135">
        <v>8</v>
      </c>
      <c r="C92" s="136" t="s">
        <v>414</v>
      </c>
      <c r="D92" s="139"/>
      <c r="G92" s="135">
        <v>8</v>
      </c>
      <c r="H92" s="136" t="s">
        <v>415</v>
      </c>
    </row>
    <row r="93" spans="2:8" ht="49.5" x14ac:dyDescent="0.3">
      <c r="B93" s="135">
        <v>9</v>
      </c>
      <c r="C93" s="136" t="s">
        <v>416</v>
      </c>
      <c r="D93" s="137"/>
      <c r="G93" s="135">
        <v>9</v>
      </c>
      <c r="H93" s="136" t="s">
        <v>417</v>
      </c>
    </row>
    <row r="94" spans="2:8" ht="33" x14ac:dyDescent="0.3">
      <c r="B94" s="135">
        <v>10</v>
      </c>
      <c r="C94" s="136" t="s">
        <v>418</v>
      </c>
      <c r="D94" s="139"/>
      <c r="G94" s="135">
        <v>10</v>
      </c>
      <c r="H94" s="136" t="s">
        <v>419</v>
      </c>
    </row>
    <row r="95" spans="2:8" x14ac:dyDescent="0.3">
      <c r="B95" s="133" t="s">
        <v>331</v>
      </c>
      <c r="C95" s="133" t="s">
        <v>350</v>
      </c>
      <c r="D95" s="134"/>
      <c r="G95" s="133" t="s">
        <v>331</v>
      </c>
      <c r="H95" s="133" t="s">
        <v>351</v>
      </c>
    </row>
    <row r="96" spans="2:8" ht="33" x14ac:dyDescent="0.3">
      <c r="B96" s="142">
        <v>1</v>
      </c>
      <c r="C96" s="136" t="s">
        <v>420</v>
      </c>
      <c r="D96" s="137"/>
      <c r="G96" s="142">
        <v>1</v>
      </c>
      <c r="H96" s="136" t="s">
        <v>421</v>
      </c>
    </row>
    <row r="97" spans="2:8" ht="33" x14ac:dyDescent="0.3">
      <c r="B97" s="142">
        <v>2</v>
      </c>
      <c r="C97" s="138" t="s">
        <v>422</v>
      </c>
      <c r="D97" s="137"/>
      <c r="G97" s="142">
        <v>2</v>
      </c>
      <c r="H97" s="136" t="s">
        <v>423</v>
      </c>
    </row>
    <row r="98" spans="2:8" ht="33" x14ac:dyDescent="0.3">
      <c r="B98" s="142">
        <v>3</v>
      </c>
      <c r="C98" s="138" t="s">
        <v>424</v>
      </c>
      <c r="D98" s="137"/>
      <c r="G98" s="142">
        <v>3</v>
      </c>
      <c r="H98" s="138" t="s">
        <v>425</v>
      </c>
    </row>
    <row r="99" spans="2:8" ht="30" customHeight="1" x14ac:dyDescent="0.3">
      <c r="B99" s="142">
        <v>4</v>
      </c>
      <c r="C99" s="136"/>
      <c r="D99" s="137"/>
      <c r="G99" s="142">
        <v>4</v>
      </c>
      <c r="H99" s="136" t="s">
        <v>426</v>
      </c>
    </row>
    <row r="100" spans="2:8" ht="38.25" customHeight="1" x14ac:dyDescent="0.3">
      <c r="B100" s="142">
        <v>5</v>
      </c>
      <c r="C100" s="136"/>
      <c r="D100" s="137"/>
      <c r="G100" s="142">
        <v>5</v>
      </c>
      <c r="H100" s="136" t="s">
        <v>427</v>
      </c>
    </row>
    <row r="101" spans="2:8" x14ac:dyDescent="0.3">
      <c r="B101" s="142">
        <v>6</v>
      </c>
      <c r="C101" s="136"/>
      <c r="D101" s="137"/>
      <c r="G101" s="142">
        <v>6</v>
      </c>
      <c r="H101" s="136" t="s">
        <v>428</v>
      </c>
    </row>
    <row r="102" spans="2:8" x14ac:dyDescent="0.3">
      <c r="B102" s="142">
        <v>7</v>
      </c>
      <c r="C102" s="136"/>
      <c r="D102" s="137"/>
      <c r="G102" s="142">
        <v>7</v>
      </c>
      <c r="H102" s="136"/>
    </row>
    <row r="103" spans="2:8" x14ac:dyDescent="0.3">
      <c r="B103" s="142">
        <v>8</v>
      </c>
      <c r="C103" s="136"/>
      <c r="D103" s="137"/>
      <c r="G103" s="142">
        <v>8</v>
      </c>
      <c r="H103" s="136"/>
    </row>
    <row r="104" spans="2:8" x14ac:dyDescent="0.3">
      <c r="B104" s="142">
        <v>9</v>
      </c>
      <c r="C104" s="136"/>
      <c r="D104" s="137"/>
      <c r="G104" s="142">
        <v>9</v>
      </c>
      <c r="H104" s="136"/>
    </row>
    <row r="105" spans="2:8" x14ac:dyDescent="0.3">
      <c r="B105" s="142">
        <v>10</v>
      </c>
      <c r="C105" s="136"/>
      <c r="D105" s="137"/>
      <c r="G105" s="142">
        <v>10</v>
      </c>
      <c r="H105" s="136"/>
    </row>
    <row r="108" spans="2:8" ht="31.5" customHeight="1" x14ac:dyDescent="0.3">
      <c r="C108" s="130" t="s">
        <v>429</v>
      </c>
      <c r="D108" s="384" t="s">
        <v>430</v>
      </c>
      <c r="E108" s="385"/>
      <c r="F108" s="385"/>
      <c r="G108" s="386"/>
    </row>
    <row r="109" spans="2:8" x14ac:dyDescent="0.3">
      <c r="C109" s="129" t="s">
        <v>326</v>
      </c>
      <c r="D109" s="387">
        <v>45687</v>
      </c>
      <c r="E109" s="388"/>
      <c r="F109" s="388"/>
      <c r="G109" s="389"/>
    </row>
    <row r="111" spans="2:8" ht="44.25" customHeight="1" x14ac:dyDescent="0.3">
      <c r="B111" s="378" t="s">
        <v>327</v>
      </c>
      <c r="C111" s="379"/>
      <c r="D111" s="379"/>
      <c r="E111" s="379"/>
      <c r="F111" s="379"/>
      <c r="G111" s="379"/>
      <c r="H111" s="380"/>
    </row>
    <row r="112" spans="2:8" ht="62.25" customHeight="1" x14ac:dyDescent="0.3">
      <c r="B112" s="381" t="s">
        <v>431</v>
      </c>
      <c r="C112" s="382"/>
      <c r="D112" s="382"/>
      <c r="E112" s="382"/>
      <c r="F112" s="382"/>
      <c r="G112" s="382"/>
      <c r="H112" s="383"/>
    </row>
    <row r="113" spans="2:11" x14ac:dyDescent="0.3">
      <c r="B113" s="132"/>
      <c r="C113" s="132"/>
      <c r="D113" s="132"/>
      <c r="E113" s="132"/>
      <c r="F113" s="132"/>
      <c r="G113" s="132"/>
      <c r="H113" s="132"/>
    </row>
    <row r="114" spans="2:11" ht="16.5" customHeight="1" x14ac:dyDescent="0.3">
      <c r="B114" s="378" t="s">
        <v>329</v>
      </c>
      <c r="C114" s="379"/>
      <c r="D114" s="379"/>
      <c r="E114" s="379"/>
      <c r="F114" s="379"/>
      <c r="G114" s="379"/>
      <c r="H114" s="380"/>
    </row>
    <row r="115" spans="2:11" ht="83.25" customHeight="1" x14ac:dyDescent="0.3">
      <c r="B115" s="381" t="s">
        <v>432</v>
      </c>
      <c r="C115" s="382"/>
      <c r="D115" s="382"/>
      <c r="E115" s="382"/>
      <c r="F115" s="382"/>
      <c r="G115" s="382"/>
      <c r="H115" s="383"/>
    </row>
    <row r="118" spans="2:11" x14ac:dyDescent="0.3">
      <c r="B118" s="133" t="s">
        <v>331</v>
      </c>
      <c r="C118" s="133" t="s">
        <v>332</v>
      </c>
      <c r="D118" s="134"/>
      <c r="G118" s="133" t="s">
        <v>331</v>
      </c>
      <c r="H118" s="133" t="s">
        <v>333</v>
      </c>
    </row>
    <row r="119" spans="2:11" ht="34.5" customHeight="1" x14ac:dyDescent="0.3">
      <c r="B119" s="135">
        <v>1</v>
      </c>
      <c r="C119" s="136" t="s">
        <v>433</v>
      </c>
      <c r="D119" s="137"/>
      <c r="G119" s="135">
        <v>1</v>
      </c>
      <c r="H119" s="136" t="s">
        <v>434</v>
      </c>
    </row>
    <row r="120" spans="2:11" ht="33" x14ac:dyDescent="0.3">
      <c r="B120" s="135">
        <v>2</v>
      </c>
      <c r="C120" s="136" t="s">
        <v>435</v>
      </c>
      <c r="D120" s="137"/>
      <c r="G120" s="135">
        <v>2</v>
      </c>
      <c r="H120" s="136" t="s">
        <v>436</v>
      </c>
      <c r="K120" s="145"/>
    </row>
    <row r="121" spans="2:11" ht="30" customHeight="1" x14ac:dyDescent="0.3">
      <c r="B121" s="135">
        <v>3</v>
      </c>
      <c r="C121" s="138" t="s">
        <v>437</v>
      </c>
      <c r="D121" s="137"/>
      <c r="G121" s="135">
        <v>3</v>
      </c>
      <c r="H121" s="136" t="s">
        <v>438</v>
      </c>
    </row>
    <row r="122" spans="2:11" ht="32.25" customHeight="1" x14ac:dyDescent="0.3">
      <c r="B122" s="135">
        <v>4</v>
      </c>
      <c r="C122" s="136" t="s">
        <v>439</v>
      </c>
      <c r="D122" s="137"/>
      <c r="G122" s="135">
        <v>4</v>
      </c>
      <c r="H122" s="136" t="s">
        <v>440</v>
      </c>
    </row>
    <row r="123" spans="2:11" ht="33" x14ac:dyDescent="0.3">
      <c r="B123" s="135">
        <v>5</v>
      </c>
      <c r="C123" s="136" t="s">
        <v>441</v>
      </c>
      <c r="D123" s="139"/>
      <c r="G123" s="135">
        <v>5</v>
      </c>
      <c r="H123" s="136" t="s">
        <v>442</v>
      </c>
    </row>
    <row r="124" spans="2:11" ht="33" x14ac:dyDescent="0.3">
      <c r="B124" s="135">
        <v>6</v>
      </c>
      <c r="C124" s="138" t="s">
        <v>443</v>
      </c>
      <c r="D124" s="137"/>
      <c r="G124" s="135">
        <v>6</v>
      </c>
      <c r="H124" s="136" t="s">
        <v>444</v>
      </c>
    </row>
    <row r="125" spans="2:11" ht="49.5" x14ac:dyDescent="0.3">
      <c r="B125" s="135">
        <v>7</v>
      </c>
      <c r="C125" s="136" t="s">
        <v>445</v>
      </c>
      <c r="D125" s="137"/>
      <c r="G125" s="135">
        <v>7</v>
      </c>
      <c r="H125" s="136" t="s">
        <v>446</v>
      </c>
    </row>
    <row r="126" spans="2:11" ht="49.5" x14ac:dyDescent="0.3">
      <c r="B126" s="135">
        <v>8</v>
      </c>
      <c r="C126" s="136" t="s">
        <v>447</v>
      </c>
      <c r="D126" s="139"/>
      <c r="G126" s="135">
        <v>8</v>
      </c>
      <c r="H126" s="136" t="s">
        <v>448</v>
      </c>
    </row>
    <row r="127" spans="2:11" ht="39.75" customHeight="1" x14ac:dyDescent="0.3">
      <c r="B127" s="135">
        <v>9</v>
      </c>
      <c r="C127" s="136" t="s">
        <v>449</v>
      </c>
      <c r="D127" s="137"/>
      <c r="G127" s="135">
        <v>9</v>
      </c>
      <c r="H127" s="136" t="s">
        <v>450</v>
      </c>
    </row>
    <row r="128" spans="2:11" x14ac:dyDescent="0.3">
      <c r="B128" s="135">
        <v>10</v>
      </c>
      <c r="C128" s="136" t="s">
        <v>451</v>
      </c>
      <c r="D128" s="139"/>
      <c r="G128" s="135">
        <v>10</v>
      </c>
      <c r="H128" s="136" t="s">
        <v>452</v>
      </c>
    </row>
    <row r="129" spans="2:8" x14ac:dyDescent="0.3">
      <c r="B129" s="135">
        <v>11</v>
      </c>
      <c r="C129" s="136"/>
      <c r="D129" s="139"/>
      <c r="G129" s="135">
        <v>11</v>
      </c>
      <c r="H129" s="136"/>
    </row>
    <row r="130" spans="2:8" x14ac:dyDescent="0.3">
      <c r="B130" s="133" t="s">
        <v>331</v>
      </c>
      <c r="C130" s="133" t="s">
        <v>350</v>
      </c>
      <c r="D130" s="134"/>
      <c r="G130" s="133" t="s">
        <v>331</v>
      </c>
      <c r="H130" s="133" t="s">
        <v>351</v>
      </c>
    </row>
    <row r="131" spans="2:8" ht="33" x14ac:dyDescent="0.3">
      <c r="B131" s="142">
        <v>1</v>
      </c>
      <c r="C131" s="138" t="s">
        <v>453</v>
      </c>
      <c r="D131" s="137"/>
      <c r="G131" s="142">
        <v>1</v>
      </c>
      <c r="H131" s="136" t="s">
        <v>454</v>
      </c>
    </row>
    <row r="132" spans="2:8" ht="33" x14ac:dyDescent="0.3">
      <c r="B132" s="142">
        <v>2</v>
      </c>
      <c r="C132" s="136" t="s">
        <v>455</v>
      </c>
      <c r="D132" s="137"/>
      <c r="G132" s="142">
        <v>2</v>
      </c>
      <c r="H132" s="136" t="s">
        <v>456</v>
      </c>
    </row>
    <row r="133" spans="2:8" ht="33" x14ac:dyDescent="0.3">
      <c r="B133" s="142">
        <v>3</v>
      </c>
      <c r="C133" s="138" t="s">
        <v>457</v>
      </c>
      <c r="D133" s="137"/>
      <c r="G133" s="142">
        <v>3</v>
      </c>
      <c r="H133" s="138" t="s">
        <v>458</v>
      </c>
    </row>
    <row r="134" spans="2:8" ht="33" x14ac:dyDescent="0.3">
      <c r="B134" s="142">
        <v>4</v>
      </c>
      <c r="C134" s="136" t="s">
        <v>459</v>
      </c>
      <c r="D134" s="137"/>
      <c r="G134" s="142">
        <v>4</v>
      </c>
      <c r="H134" s="136" t="s">
        <v>428</v>
      </c>
    </row>
    <row r="135" spans="2:8" ht="33" x14ac:dyDescent="0.3">
      <c r="B135" s="142">
        <v>5</v>
      </c>
      <c r="C135" s="136" t="s">
        <v>460</v>
      </c>
      <c r="D135" s="137"/>
      <c r="G135" s="142">
        <v>5</v>
      </c>
      <c r="H135" s="136" t="s">
        <v>461</v>
      </c>
    </row>
    <row r="136" spans="2:8" ht="33" x14ac:dyDescent="0.3">
      <c r="B136" s="142">
        <v>6</v>
      </c>
      <c r="C136" s="138" t="s">
        <v>462</v>
      </c>
      <c r="D136" s="137"/>
      <c r="G136" s="142">
        <v>6</v>
      </c>
      <c r="H136" s="136" t="s">
        <v>463</v>
      </c>
    </row>
    <row r="137" spans="2:8" ht="33" x14ac:dyDescent="0.3">
      <c r="B137" s="142">
        <v>7</v>
      </c>
      <c r="C137" s="136" t="s">
        <v>464</v>
      </c>
      <c r="D137" s="137"/>
      <c r="G137" s="142">
        <v>7</v>
      </c>
      <c r="H137" s="136" t="s">
        <v>465</v>
      </c>
    </row>
    <row r="138" spans="2:8" x14ac:dyDescent="0.3">
      <c r="B138" s="142">
        <v>8</v>
      </c>
      <c r="C138" s="136"/>
      <c r="D138" s="137"/>
      <c r="G138" s="142">
        <v>8</v>
      </c>
      <c r="H138" s="138" t="s">
        <v>466</v>
      </c>
    </row>
    <row r="139" spans="2:8" ht="49.5" x14ac:dyDescent="0.3">
      <c r="B139" s="142">
        <v>9</v>
      </c>
      <c r="C139" s="136"/>
      <c r="D139" s="137"/>
      <c r="G139" s="142">
        <v>9</v>
      </c>
      <c r="H139" s="136" t="s">
        <v>467</v>
      </c>
    </row>
    <row r="140" spans="2:8" ht="33" x14ac:dyDescent="0.3">
      <c r="B140" s="142">
        <v>10</v>
      </c>
      <c r="C140" s="136"/>
      <c r="D140" s="137"/>
      <c r="G140" s="142">
        <v>10</v>
      </c>
      <c r="H140" s="136" t="s">
        <v>468</v>
      </c>
    </row>
    <row r="143" spans="2:8" ht="28.5" customHeight="1" x14ac:dyDescent="0.3">
      <c r="C143" s="143" t="s">
        <v>469</v>
      </c>
      <c r="D143" s="384" t="s">
        <v>470</v>
      </c>
      <c r="E143" s="385"/>
      <c r="F143" s="385"/>
      <c r="G143" s="386"/>
    </row>
    <row r="144" spans="2:8" x14ac:dyDescent="0.3">
      <c r="C144" s="144" t="s">
        <v>326</v>
      </c>
      <c r="D144" s="387">
        <v>45687</v>
      </c>
      <c r="E144" s="388"/>
      <c r="F144" s="388"/>
      <c r="G144" s="389"/>
    </row>
    <row r="146" spans="2:11" ht="44.25" customHeight="1" x14ac:dyDescent="0.3">
      <c r="B146" s="378" t="s">
        <v>327</v>
      </c>
      <c r="C146" s="379"/>
      <c r="D146" s="379"/>
      <c r="E146" s="379"/>
      <c r="F146" s="379"/>
      <c r="G146" s="379"/>
      <c r="H146" s="380"/>
    </row>
    <row r="147" spans="2:11" ht="198.75" customHeight="1" x14ac:dyDescent="0.3">
      <c r="B147" s="381" t="s">
        <v>471</v>
      </c>
      <c r="C147" s="382"/>
      <c r="D147" s="382"/>
      <c r="E147" s="382"/>
      <c r="F147" s="382"/>
      <c r="G147" s="382"/>
      <c r="H147" s="383"/>
    </row>
    <row r="148" spans="2:11" x14ac:dyDescent="0.3">
      <c r="B148" s="132"/>
      <c r="C148" s="132"/>
      <c r="D148" s="132"/>
      <c r="E148" s="132"/>
      <c r="F148" s="132"/>
      <c r="G148" s="132"/>
      <c r="H148" s="132"/>
    </row>
    <row r="149" spans="2:11" ht="16.5" customHeight="1" x14ac:dyDescent="0.3">
      <c r="B149" s="378" t="s">
        <v>329</v>
      </c>
      <c r="C149" s="379"/>
      <c r="D149" s="379"/>
      <c r="E149" s="379"/>
      <c r="F149" s="379"/>
      <c r="G149" s="379"/>
      <c r="H149" s="380"/>
    </row>
    <row r="150" spans="2:11" ht="72" customHeight="1" x14ac:dyDescent="0.3">
      <c r="B150" s="381" t="s">
        <v>508</v>
      </c>
      <c r="C150" s="382"/>
      <c r="D150" s="382"/>
      <c r="E150" s="382"/>
      <c r="F150" s="382"/>
      <c r="G150" s="382"/>
      <c r="H150" s="383"/>
    </row>
    <row r="153" spans="2:11" x14ac:dyDescent="0.3">
      <c r="B153" s="133" t="s">
        <v>331</v>
      </c>
      <c r="C153" s="133" t="s">
        <v>332</v>
      </c>
      <c r="D153" s="134"/>
      <c r="G153" s="133" t="s">
        <v>331</v>
      </c>
      <c r="H153" s="133" t="s">
        <v>333</v>
      </c>
    </row>
    <row r="154" spans="2:11" ht="34.5" customHeight="1" x14ac:dyDescent="0.3">
      <c r="B154" s="135">
        <v>1</v>
      </c>
      <c r="C154" s="136" t="s">
        <v>472</v>
      </c>
      <c r="D154" s="137"/>
      <c r="G154" s="135">
        <v>1</v>
      </c>
      <c r="H154" s="136" t="s">
        <v>473</v>
      </c>
    </row>
    <row r="155" spans="2:11" ht="33" x14ac:dyDescent="0.3">
      <c r="B155" s="135">
        <v>2</v>
      </c>
      <c r="C155" s="136" t="s">
        <v>474</v>
      </c>
      <c r="D155" s="137"/>
      <c r="G155" s="135">
        <v>2</v>
      </c>
      <c r="H155" s="136" t="s">
        <v>475</v>
      </c>
      <c r="I155" s="127" t="s">
        <v>476</v>
      </c>
      <c r="K155" s="145"/>
    </row>
    <row r="156" spans="2:11" ht="30" customHeight="1" x14ac:dyDescent="0.3">
      <c r="B156" s="135">
        <v>3</v>
      </c>
      <c r="C156" s="136" t="s">
        <v>477</v>
      </c>
      <c r="D156" s="137"/>
      <c r="G156" s="135">
        <v>3</v>
      </c>
      <c r="H156" s="136" t="s">
        <v>478</v>
      </c>
    </row>
    <row r="157" spans="2:11" ht="32.25" customHeight="1" x14ac:dyDescent="0.3">
      <c r="B157" s="135">
        <v>4</v>
      </c>
      <c r="C157" s="136" t="s">
        <v>479</v>
      </c>
      <c r="D157" s="137"/>
      <c r="G157" s="135">
        <v>4</v>
      </c>
      <c r="H157" s="136" t="s">
        <v>480</v>
      </c>
    </row>
    <row r="158" spans="2:11" ht="33" x14ac:dyDescent="0.3">
      <c r="B158" s="135">
        <v>5</v>
      </c>
      <c r="C158" s="136" t="s">
        <v>481</v>
      </c>
      <c r="D158" s="139"/>
      <c r="G158" s="135">
        <v>5</v>
      </c>
      <c r="H158" s="136" t="s">
        <v>482</v>
      </c>
    </row>
    <row r="159" spans="2:11" ht="33" x14ac:dyDescent="0.3">
      <c r="B159" s="135">
        <v>6</v>
      </c>
      <c r="C159" s="136" t="s">
        <v>483</v>
      </c>
      <c r="D159" s="137"/>
      <c r="G159" s="135">
        <v>6</v>
      </c>
      <c r="H159" s="136" t="s">
        <v>484</v>
      </c>
    </row>
    <row r="160" spans="2:11" x14ac:dyDescent="0.3">
      <c r="B160" s="135">
        <v>7</v>
      </c>
      <c r="C160" s="138" t="s">
        <v>485</v>
      </c>
      <c r="D160" s="137"/>
      <c r="G160" s="135">
        <v>7</v>
      </c>
      <c r="H160" s="136" t="s">
        <v>486</v>
      </c>
    </row>
    <row r="161" spans="2:8" x14ac:dyDescent="0.3">
      <c r="B161" s="135">
        <v>8</v>
      </c>
      <c r="C161" s="136" t="s">
        <v>487</v>
      </c>
      <c r="D161" s="139"/>
      <c r="G161" s="135">
        <v>8</v>
      </c>
      <c r="H161" s="136" t="s">
        <v>488</v>
      </c>
    </row>
    <row r="162" spans="2:8" x14ac:dyDescent="0.3">
      <c r="B162" s="135">
        <v>9</v>
      </c>
      <c r="C162" s="138" t="s">
        <v>489</v>
      </c>
      <c r="D162" s="137"/>
      <c r="G162" s="135">
        <v>9</v>
      </c>
      <c r="H162" s="136" t="s">
        <v>490</v>
      </c>
    </row>
    <row r="163" spans="2:8" x14ac:dyDescent="0.3">
      <c r="B163" s="135">
        <v>10</v>
      </c>
      <c r="C163" s="136" t="s">
        <v>491</v>
      </c>
      <c r="D163" s="137"/>
      <c r="G163" s="135">
        <v>10</v>
      </c>
      <c r="H163" s="136"/>
    </row>
    <row r="164" spans="2:8" ht="33" x14ac:dyDescent="0.3">
      <c r="B164" s="135">
        <v>11</v>
      </c>
      <c r="C164" s="136" t="s">
        <v>492</v>
      </c>
      <c r="D164" s="137"/>
      <c r="G164" s="135">
        <v>11</v>
      </c>
      <c r="H164" s="136"/>
    </row>
    <row r="165" spans="2:8" ht="33" x14ac:dyDescent="0.3">
      <c r="B165" s="135">
        <v>12</v>
      </c>
      <c r="C165" s="138" t="s">
        <v>493</v>
      </c>
      <c r="D165" s="139"/>
      <c r="G165" s="135">
        <v>12</v>
      </c>
      <c r="H165" s="136"/>
    </row>
    <row r="166" spans="2:8" x14ac:dyDescent="0.3">
      <c r="B166" s="133" t="s">
        <v>331</v>
      </c>
      <c r="C166" s="133" t="s">
        <v>350</v>
      </c>
      <c r="D166" s="134"/>
      <c r="G166" s="133" t="s">
        <v>331</v>
      </c>
      <c r="H166" s="133" t="s">
        <v>351</v>
      </c>
    </row>
    <row r="167" spans="2:8" ht="49.5" x14ac:dyDescent="0.3">
      <c r="B167" s="142">
        <v>1</v>
      </c>
      <c r="C167" s="136" t="s">
        <v>494</v>
      </c>
      <c r="D167" s="137"/>
      <c r="G167" s="142">
        <v>1</v>
      </c>
      <c r="H167" s="136" t="s">
        <v>495</v>
      </c>
    </row>
    <row r="168" spans="2:8" ht="26.25" customHeight="1" x14ac:dyDescent="0.3">
      <c r="B168" s="142">
        <v>2</v>
      </c>
      <c r="C168" s="136" t="s">
        <v>496</v>
      </c>
      <c r="D168" s="137"/>
      <c r="G168" s="142">
        <v>2</v>
      </c>
      <c r="H168" s="136" t="s">
        <v>497</v>
      </c>
    </row>
    <row r="169" spans="2:8" ht="33" x14ac:dyDescent="0.3">
      <c r="B169" s="142">
        <v>3</v>
      </c>
      <c r="C169" s="136" t="s">
        <v>498</v>
      </c>
      <c r="D169" s="137"/>
      <c r="G169" s="142">
        <v>3</v>
      </c>
      <c r="H169" s="136" t="s">
        <v>499</v>
      </c>
    </row>
    <row r="170" spans="2:8" ht="33" x14ac:dyDescent="0.3">
      <c r="B170" s="142">
        <v>4</v>
      </c>
      <c r="C170" s="136"/>
      <c r="D170" s="137"/>
      <c r="G170" s="142">
        <v>4</v>
      </c>
      <c r="H170" s="136" t="s">
        <v>500</v>
      </c>
    </row>
    <row r="171" spans="2:8" x14ac:dyDescent="0.3">
      <c r="B171" s="142">
        <v>5</v>
      </c>
      <c r="C171" s="136"/>
      <c r="D171" s="137"/>
      <c r="G171" s="142">
        <v>5</v>
      </c>
      <c r="H171" s="136" t="s">
        <v>501</v>
      </c>
    </row>
    <row r="172" spans="2:8" ht="33" x14ac:dyDescent="0.3">
      <c r="B172" s="142">
        <v>6</v>
      </c>
      <c r="C172" s="136"/>
      <c r="D172" s="137"/>
      <c r="G172" s="142">
        <v>6</v>
      </c>
      <c r="H172" s="136" t="s">
        <v>502</v>
      </c>
    </row>
    <row r="173" spans="2:8" x14ac:dyDescent="0.3">
      <c r="B173" s="142">
        <v>7</v>
      </c>
      <c r="C173" s="136"/>
      <c r="D173" s="137"/>
      <c r="G173" s="142">
        <v>7</v>
      </c>
      <c r="H173" s="138" t="s">
        <v>503</v>
      </c>
    </row>
    <row r="174" spans="2:8" ht="33" x14ac:dyDescent="0.3">
      <c r="B174" s="142">
        <v>8</v>
      </c>
      <c r="C174" s="136"/>
      <c r="D174" s="137"/>
      <c r="G174" s="142">
        <v>8</v>
      </c>
      <c r="H174" s="136" t="s">
        <v>504</v>
      </c>
    </row>
    <row r="175" spans="2:8" x14ac:dyDescent="0.3">
      <c r="B175" s="142">
        <v>9</v>
      </c>
      <c r="C175" s="136"/>
      <c r="D175" s="137"/>
      <c r="G175" s="142">
        <v>9</v>
      </c>
      <c r="H175" s="136" t="s">
        <v>505</v>
      </c>
    </row>
    <row r="176" spans="2:8" x14ac:dyDescent="0.3">
      <c r="B176" s="142">
        <v>10</v>
      </c>
      <c r="C176" s="136"/>
      <c r="D176" s="137"/>
      <c r="G176" s="142">
        <v>10</v>
      </c>
      <c r="H176" s="136" t="s">
        <v>506</v>
      </c>
    </row>
  </sheetData>
  <mergeCells count="34">
    <mergeCell ref="D41:G41"/>
    <mergeCell ref="A1:A3"/>
    <mergeCell ref="C1:H1"/>
    <mergeCell ref="D4:G4"/>
    <mergeCell ref="D5:G5"/>
    <mergeCell ref="D6:G6"/>
    <mergeCell ref="D7:G7"/>
    <mergeCell ref="B9:H9"/>
    <mergeCell ref="B10:H10"/>
    <mergeCell ref="B12:H12"/>
    <mergeCell ref="B13:H13"/>
    <mergeCell ref="D40:G40"/>
    <mergeCell ref="D109:G109"/>
    <mergeCell ref="B43:H43"/>
    <mergeCell ref="B44:H44"/>
    <mergeCell ref="B46:H46"/>
    <mergeCell ref="B47:H47"/>
    <mergeCell ref="D74:G74"/>
    <mergeCell ref="D75:G75"/>
    <mergeCell ref="B77:H77"/>
    <mergeCell ref="B78:H78"/>
    <mergeCell ref="B80:H80"/>
    <mergeCell ref="B81:H81"/>
    <mergeCell ref="D108:G108"/>
    <mergeCell ref="B146:H146"/>
    <mergeCell ref="B147:H147"/>
    <mergeCell ref="B149:H149"/>
    <mergeCell ref="B150:H150"/>
    <mergeCell ref="B111:H111"/>
    <mergeCell ref="B112:H112"/>
    <mergeCell ref="B114:H114"/>
    <mergeCell ref="B115:H115"/>
    <mergeCell ref="D143:G143"/>
    <mergeCell ref="D144:G144"/>
  </mergeCells>
  <pageMargins left="0.7" right="0.7" top="0.75" bottom="0.75" header="0.3" footer="0.3"/>
  <pageSetup scale="6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C7A2D-DB6F-47BE-977C-32DF69DF3D71}">
  <sheetPr>
    <tabColor theme="6"/>
  </sheetPr>
  <dimension ref="B2:O29"/>
  <sheetViews>
    <sheetView zoomScale="85" zoomScaleNormal="85" workbookViewId="0">
      <selection activeCell="A14" sqref="A14"/>
    </sheetView>
  </sheetViews>
  <sheetFormatPr baseColWidth="10" defaultColWidth="11.42578125" defaultRowHeight="18.75" customHeight="1" x14ac:dyDescent="0.25"/>
  <cols>
    <col min="1" max="1" width="2.85546875" style="110" customWidth="1"/>
    <col min="2" max="3" width="4.28515625" style="110" customWidth="1"/>
    <col min="4" max="4" width="15" style="110" bestFit="1" customWidth="1"/>
    <col min="5" max="5" width="8.42578125" style="110" customWidth="1"/>
    <col min="6" max="8" width="13" style="110" customWidth="1"/>
    <col min="9" max="10" width="11.42578125" style="110"/>
    <col min="11" max="14" width="0" style="110" hidden="1" customWidth="1"/>
    <col min="15" max="15" width="17.5703125" style="110" hidden="1" customWidth="1"/>
    <col min="16" max="16384" width="11.42578125" style="110"/>
  </cols>
  <sheetData>
    <row r="2" spans="2:15" ht="18.75" customHeight="1" x14ac:dyDescent="0.25">
      <c r="O2" s="110" t="str">
        <f>+D5</f>
        <v>Probabilidad</v>
      </c>
    </row>
    <row r="3" spans="2:15" ht="18.75" customHeight="1" x14ac:dyDescent="0.25">
      <c r="O3" s="110" t="str">
        <f>+D16</f>
        <v>Impacto</v>
      </c>
    </row>
    <row r="4" spans="2:15" ht="18.75" customHeight="1" x14ac:dyDescent="0.25">
      <c r="B4" s="411" t="s">
        <v>21</v>
      </c>
      <c r="C4" s="120"/>
      <c r="D4" s="412" t="s">
        <v>317</v>
      </c>
      <c r="E4" s="412"/>
      <c r="F4" s="412"/>
      <c r="G4" s="412"/>
      <c r="H4" s="412"/>
    </row>
    <row r="5" spans="2:15" ht="18.75" customHeight="1" x14ac:dyDescent="0.25">
      <c r="B5" s="411"/>
      <c r="C5" s="120"/>
      <c r="D5" s="125" t="s">
        <v>21</v>
      </c>
      <c r="E5" s="125" t="s">
        <v>315</v>
      </c>
      <c r="F5" s="409" t="s">
        <v>316</v>
      </c>
      <c r="G5" s="409"/>
      <c r="H5" s="409"/>
    </row>
    <row r="6" spans="2:15" ht="15.75" x14ac:dyDescent="0.25">
      <c r="B6" s="411"/>
      <c r="C6" s="120"/>
      <c r="D6" s="406" t="str">
        <f>+'[3]VALORACIÓN IMPACTO PROBABILIDAD'!C8</f>
        <v>Casi seguro</v>
      </c>
      <c r="E6" s="406">
        <f>+'[3]VALORACIÓN IMPACTO PROBABILIDAD'!B8</f>
        <v>5</v>
      </c>
      <c r="F6" s="121">
        <f>+E6*$F$17</f>
        <v>25</v>
      </c>
      <c r="G6" s="123">
        <f>+$E6*$G$17</f>
        <v>50</v>
      </c>
      <c r="H6" s="124">
        <f>+$E6*$H$17</f>
        <v>100</v>
      </c>
    </row>
    <row r="7" spans="2:15" ht="15.75" x14ac:dyDescent="0.25">
      <c r="B7" s="411"/>
      <c r="C7" s="120"/>
      <c r="D7" s="406"/>
      <c r="E7" s="406"/>
      <c r="F7" s="121" t="s">
        <v>205</v>
      </c>
      <c r="G7" s="123" t="s">
        <v>29</v>
      </c>
      <c r="H7" s="124" t="s">
        <v>305</v>
      </c>
    </row>
    <row r="8" spans="2:15" ht="15.75" x14ac:dyDescent="0.25">
      <c r="B8" s="411"/>
      <c r="C8" s="120"/>
      <c r="D8" s="406" t="str">
        <f>+'[3]VALORACIÓN IMPACTO PROBABILIDAD'!C7</f>
        <v>Probable</v>
      </c>
      <c r="E8" s="406">
        <f>+'[3]VALORACIÓN IMPACTO PROBABILIDAD'!B7</f>
        <v>4</v>
      </c>
      <c r="F8" s="121">
        <f>+E8*$F$17</f>
        <v>20</v>
      </c>
      <c r="G8" s="123">
        <f>+$E8*$G$17</f>
        <v>40</v>
      </c>
      <c r="H8" s="124">
        <f>+$E8*$H$17</f>
        <v>80</v>
      </c>
    </row>
    <row r="9" spans="2:15" ht="15.75" x14ac:dyDescent="0.25">
      <c r="B9" s="411"/>
      <c r="C9" s="120"/>
      <c r="D9" s="406"/>
      <c r="E9" s="406"/>
      <c r="F9" s="121" t="s">
        <v>205</v>
      </c>
      <c r="G9" s="123" t="s">
        <v>29</v>
      </c>
      <c r="H9" s="124" t="s">
        <v>305</v>
      </c>
    </row>
    <row r="10" spans="2:15" ht="15.75" x14ac:dyDescent="0.25">
      <c r="B10" s="411"/>
      <c r="C10" s="120"/>
      <c r="D10" s="406" t="str">
        <f>+'[3]VALORACIÓN IMPACTO PROBABILIDAD'!C6</f>
        <v>Posible</v>
      </c>
      <c r="E10" s="406">
        <f>+'[3]VALORACIÓN IMPACTO PROBABILIDAD'!B6</f>
        <v>3</v>
      </c>
      <c r="F10" s="121">
        <f>+E10*$F$17</f>
        <v>15</v>
      </c>
      <c r="G10" s="123">
        <f>+$E10*$G$17</f>
        <v>30</v>
      </c>
      <c r="H10" s="124">
        <f>+$E10*$H$17</f>
        <v>60</v>
      </c>
    </row>
    <row r="11" spans="2:15" ht="15.75" x14ac:dyDescent="0.25">
      <c r="B11" s="411"/>
      <c r="C11" s="120"/>
      <c r="D11" s="406"/>
      <c r="E11" s="406"/>
      <c r="F11" s="121" t="s">
        <v>205</v>
      </c>
      <c r="G11" s="123" t="s">
        <v>29</v>
      </c>
      <c r="H11" s="124" t="s">
        <v>305</v>
      </c>
    </row>
    <row r="12" spans="2:15" ht="15.75" x14ac:dyDescent="0.25">
      <c r="B12" s="411"/>
      <c r="C12" s="120"/>
      <c r="D12" s="406" t="str">
        <f>+'[3]VALORACIÓN IMPACTO PROBABILIDAD'!C5</f>
        <v>Improbable</v>
      </c>
      <c r="E12" s="406">
        <f>+'[3]VALORACIÓN IMPACTO PROBABILIDAD'!B5</f>
        <v>2</v>
      </c>
      <c r="F12" s="122">
        <f>+E12*$F$17</f>
        <v>10</v>
      </c>
      <c r="G12" s="121">
        <f>+$E12*$G$17</f>
        <v>20</v>
      </c>
      <c r="H12" s="123">
        <f>+$E12*$H$17</f>
        <v>40</v>
      </c>
    </row>
    <row r="13" spans="2:15" ht="15.75" x14ac:dyDescent="0.25">
      <c r="B13" s="411"/>
      <c r="C13" s="120"/>
      <c r="D13" s="406"/>
      <c r="E13" s="406"/>
      <c r="F13" s="122" t="s">
        <v>35</v>
      </c>
      <c r="G13" s="121" t="s">
        <v>310</v>
      </c>
      <c r="H13" s="123" t="s">
        <v>29</v>
      </c>
    </row>
    <row r="14" spans="2:15" ht="15.75" x14ac:dyDescent="0.25">
      <c r="B14" s="411"/>
      <c r="C14" s="120"/>
      <c r="D14" s="406" t="str">
        <f>+'[3]VALORACIÓN IMPACTO PROBABILIDAD'!C4</f>
        <v>Rara vez</v>
      </c>
      <c r="E14" s="406">
        <f>+'[3]VALORACIÓN IMPACTO PROBABILIDAD'!B4</f>
        <v>1</v>
      </c>
      <c r="F14" s="122">
        <f>+E14*$F$17</f>
        <v>5</v>
      </c>
      <c r="G14" s="122">
        <f>+$E14*$G$17</f>
        <v>10</v>
      </c>
      <c r="H14" s="121">
        <f>+$E14*$H$17</f>
        <v>20</v>
      </c>
    </row>
    <row r="15" spans="2:15" ht="15.75" x14ac:dyDescent="0.25">
      <c r="B15" s="411"/>
      <c r="C15" s="120"/>
      <c r="D15" s="406"/>
      <c r="E15" s="406"/>
      <c r="F15" s="122" t="s">
        <v>35</v>
      </c>
      <c r="G15" s="122" t="s">
        <v>35</v>
      </c>
      <c r="H15" s="121" t="s">
        <v>310</v>
      </c>
    </row>
    <row r="16" spans="2:15" ht="18.75" customHeight="1" x14ac:dyDescent="0.25">
      <c r="B16" s="411"/>
      <c r="C16" s="120"/>
      <c r="D16" s="407" t="s">
        <v>22</v>
      </c>
      <c r="E16" s="408"/>
      <c r="F16" s="119" t="str">
        <f>+'[3]VALORACIÓN IMPACTO PROBABILIDAD'!H4</f>
        <v>Moderado</v>
      </c>
      <c r="G16" s="119" t="str">
        <f>+'[3]VALORACIÓN IMPACTO PROBABILIDAD'!H5</f>
        <v>Mayor</v>
      </c>
      <c r="H16" s="119" t="str">
        <f>+'[3]VALORACIÓN IMPACTO PROBABILIDAD'!H6</f>
        <v>Catastrófico</v>
      </c>
    </row>
    <row r="17" spans="2:10" ht="15.75" x14ac:dyDescent="0.25">
      <c r="B17" s="411"/>
      <c r="C17" s="120"/>
      <c r="D17" s="409" t="s">
        <v>315</v>
      </c>
      <c r="E17" s="409"/>
      <c r="F17" s="119">
        <f>+'[3]VALORACIÓN IMPACTO PROBABILIDAD'!G4</f>
        <v>5</v>
      </c>
      <c r="G17" s="119">
        <f>+'[3]VALORACIÓN IMPACTO PROBABILIDAD'!G5</f>
        <v>10</v>
      </c>
      <c r="H17" s="119">
        <f>+'[3]VALORACIÓN IMPACTO PROBABILIDAD'!G6</f>
        <v>20</v>
      </c>
    </row>
    <row r="18" spans="2:10" ht="11.25" customHeight="1" x14ac:dyDescent="0.25">
      <c r="D18" s="27"/>
      <c r="F18" s="117"/>
      <c r="G18" s="117"/>
      <c r="H18" s="117"/>
    </row>
    <row r="19" spans="2:10" ht="15.75" x14ac:dyDescent="0.25">
      <c r="D19" s="410" t="s">
        <v>22</v>
      </c>
      <c r="E19" s="410"/>
      <c r="F19" s="410"/>
      <c r="G19" s="410"/>
      <c r="H19" s="410"/>
    </row>
    <row r="20" spans="2:10" ht="15.75" x14ac:dyDescent="0.25">
      <c r="D20" s="118"/>
      <c r="E20" s="118"/>
      <c r="F20" s="118"/>
      <c r="G20" s="118"/>
      <c r="H20" s="118"/>
    </row>
    <row r="21" spans="2:10" ht="15.75" x14ac:dyDescent="0.25">
      <c r="D21" s="118"/>
      <c r="E21" s="118"/>
      <c r="F21" s="118"/>
      <c r="G21" s="118"/>
      <c r="H21" s="118"/>
    </row>
    <row r="22" spans="2:10" ht="37.5" customHeight="1" x14ac:dyDescent="0.25">
      <c r="B22" s="402" t="s">
        <v>314</v>
      </c>
      <c r="C22" s="402"/>
      <c r="D22" s="403" t="s">
        <v>313</v>
      </c>
      <c r="E22" s="403"/>
      <c r="F22" s="403"/>
      <c r="G22" s="403"/>
      <c r="H22" s="403"/>
      <c r="I22" s="403"/>
      <c r="J22" s="403"/>
    </row>
    <row r="23" spans="2:10" ht="18.75" customHeight="1" x14ac:dyDescent="0.25">
      <c r="D23" s="27"/>
      <c r="F23" s="117"/>
      <c r="G23" s="117"/>
      <c r="H23" s="117"/>
    </row>
    <row r="24" spans="2:10" ht="18.75" customHeight="1" x14ac:dyDescent="0.25">
      <c r="D24" s="27"/>
      <c r="F24" s="117"/>
      <c r="G24" s="117"/>
      <c r="H24" s="117"/>
    </row>
    <row r="25" spans="2:10" ht="45" customHeight="1" x14ac:dyDescent="0.25">
      <c r="C25" s="404" t="s">
        <v>26</v>
      </c>
      <c r="D25" s="116" t="s">
        <v>35</v>
      </c>
      <c r="E25" s="115" t="s">
        <v>312</v>
      </c>
      <c r="F25" s="405" t="s">
        <v>311</v>
      </c>
      <c r="G25" s="405"/>
      <c r="H25" s="405"/>
      <c r="I25" s="405"/>
      <c r="J25" s="405"/>
    </row>
    <row r="26" spans="2:10" ht="36" customHeight="1" x14ac:dyDescent="0.25">
      <c r="C26" s="404"/>
      <c r="D26" s="114" t="s">
        <v>310</v>
      </c>
      <c r="E26" s="111" t="s">
        <v>309</v>
      </c>
      <c r="F26" s="405" t="s">
        <v>308</v>
      </c>
      <c r="G26" s="405"/>
      <c r="H26" s="405"/>
      <c r="I26" s="405"/>
      <c r="J26" s="405"/>
    </row>
    <row r="27" spans="2:10" ht="31.5" customHeight="1" x14ac:dyDescent="0.25">
      <c r="C27" s="404"/>
      <c r="D27" s="113" t="s">
        <v>29</v>
      </c>
      <c r="E27" s="111" t="s">
        <v>307</v>
      </c>
      <c r="F27" s="405" t="s">
        <v>306</v>
      </c>
      <c r="G27" s="405"/>
      <c r="H27" s="405"/>
      <c r="I27" s="405"/>
      <c r="J27" s="405"/>
    </row>
    <row r="28" spans="2:10" ht="59.25" customHeight="1" x14ac:dyDescent="0.25">
      <c r="C28" s="404"/>
      <c r="D28" s="112" t="s">
        <v>305</v>
      </c>
      <c r="E28" s="111" t="s">
        <v>304</v>
      </c>
      <c r="F28" s="405" t="s">
        <v>303</v>
      </c>
      <c r="G28" s="405"/>
      <c r="H28" s="405"/>
      <c r="I28" s="405"/>
      <c r="J28" s="405"/>
    </row>
    <row r="29" spans="2:10" ht="18.75" customHeight="1" x14ac:dyDescent="0.25">
      <c r="D29" s="27"/>
      <c r="E29" s="27"/>
      <c r="F29" s="27"/>
      <c r="G29" s="27"/>
      <c r="H29" s="27"/>
    </row>
  </sheetData>
  <mergeCells count="23">
    <mergeCell ref="D17:E17"/>
    <mergeCell ref="D19:H19"/>
    <mergeCell ref="B4:B17"/>
    <mergeCell ref="D4:H4"/>
    <mergeCell ref="F5:H5"/>
    <mergeCell ref="D6:D7"/>
    <mergeCell ref="E6:E7"/>
    <mergeCell ref="D8:D9"/>
    <mergeCell ref="E8:E9"/>
    <mergeCell ref="D10:D11"/>
    <mergeCell ref="E10:E11"/>
    <mergeCell ref="D12:D13"/>
    <mergeCell ref="E12:E13"/>
    <mergeCell ref="D14:D15"/>
    <mergeCell ref="E14:E15"/>
    <mergeCell ref="D16:E16"/>
    <mergeCell ref="B22:C22"/>
    <mergeCell ref="D22:J22"/>
    <mergeCell ref="C25:C28"/>
    <mergeCell ref="F25:J25"/>
    <mergeCell ref="F26:J26"/>
    <mergeCell ref="F27:J27"/>
    <mergeCell ref="F28:J28"/>
  </mergeCells>
  <conditionalFormatting sqref="F6:H15">
    <cfRule type="cellIs" dxfId="3" priority="1" stopIfTrue="1" operator="between">
      <formula>"&gt;=60"</formula>
      <formula>"&lt;=100"</formula>
    </cfRule>
    <cfRule type="cellIs" dxfId="2" priority="2" stopIfTrue="1" operator="between">
      <formula>"&gt;=30"</formula>
      <formula>"&lt;=50"</formula>
    </cfRule>
    <cfRule type="cellIs" dxfId="1" priority="3" stopIfTrue="1" operator="between">
      <formula>"&gt;=15"</formula>
      <formula>"&lt;=25"</formula>
    </cfRule>
    <cfRule type="cellIs" dxfId="0" priority="4" stopIfTrue="1" operator="between">
      <formula>"&gt;=0"</formula>
      <formula>"&lt;=10"</formula>
    </cfRule>
  </conditionalFormatting>
  <pageMargins left="0.7" right="0.7" top="0.75" bottom="0.75" header="0.3" footer="0.3"/>
  <pageSetup paperSize="9" scale="93" orientation="portrait" horizontalDpi="300" verticalDpi="300" r:id="rId1"/>
  <colBreaks count="1" manualBreakCount="1">
    <brk id="1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Mapa Riesgos Corrupción 2025</vt:lpstr>
      <vt:lpstr>Riesgos para la integridad públ</vt:lpstr>
      <vt:lpstr>Riesgo de Lavado de Activos, Fi</vt:lpstr>
      <vt:lpstr>FINANCIACIÓN DE LA PROLIFERACIÓ</vt:lpstr>
      <vt:lpstr>Contexto Estratégico</vt:lpstr>
      <vt:lpstr>MATRIZ RIESGOS</vt:lpstr>
      <vt:lpstr>'Mapa Riesgos Corrupción 2025'!Área_de_impresión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MURCIA</dc:creator>
  <cp:lastModifiedBy>Carmen Alicia Rubio Leon</cp:lastModifiedBy>
  <dcterms:created xsi:type="dcterms:W3CDTF">2021-01-29T20:42:51Z</dcterms:created>
  <dcterms:modified xsi:type="dcterms:W3CDTF">2025-04-07T19:13:49Z</dcterms:modified>
</cp:coreProperties>
</file>