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svg" ContentType="image/svg+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rubio\Desktop\CARMEN ALICIA RUBIO\PLANEACIÓN 2025\PLANES\PLANES PARA PUBLICAR\"/>
    </mc:Choice>
  </mc:AlternateContent>
  <xr:revisionPtr revIDLastSave="0" documentId="13_ncr:1_{A33FD6A7-5276-41CF-A320-9A50033B5469}" xr6:coauthVersionLast="47" xr6:coauthVersionMax="47" xr10:uidLastSave="{00000000-0000-0000-0000-000000000000}"/>
  <bookViews>
    <workbookView xWindow="-120" yWindow="-120" windowWidth="29040" windowHeight="15720" activeTab="2" xr2:uid="{B3E1DAA3-32E7-4E09-9B13-658839F38A6D}"/>
  </bookViews>
  <sheets>
    <sheet name="Hoja1" sheetId="21" r:id="rId1"/>
    <sheet name="Control de cambios" sheetId="1" r:id="rId2"/>
    <sheet name="PTEP" sheetId="2" r:id="rId3"/>
    <sheet name="1. GESTIÓN DEL RIESGO" sheetId="3" r:id="rId4"/>
    <sheet name="1.1. Riesgos de corrupción" sheetId="4" r:id="rId5"/>
    <sheet name="1.2. Riesgos para la integridad" sheetId="19" r:id="rId6"/>
    <sheet name="1.3. LAFT - FPADM" sheetId="20" r:id="rId7"/>
    <sheet name="1.4. Canales de denuncia" sheetId="5" r:id="rId8"/>
    <sheet name="1.5. Debida diligencia" sheetId="6" r:id="rId9"/>
    <sheet name="2. REDES Y ARTICULACIÓN" sheetId="7" r:id="rId10"/>
    <sheet name="2.1. Redes internas" sheetId="8" r:id="rId11"/>
    <sheet name="2.2. Redes externas" sheetId="18" r:id="rId12"/>
    <sheet name="3. LEGALIDAD Y ESTADO ABIERTO" sheetId="9" r:id="rId13"/>
    <sheet name="3.1. AIPT" sheetId="10" r:id="rId14"/>
    <sheet name="3.2. PCC y RCC" sheetId="11" r:id="rId15"/>
    <sheet name="3.3. Integridad en el SP" sheetId="12" r:id="rId16"/>
    <sheet name="4. INICIATIVAS ADICIONALES" sheetId="13" r:id="rId17"/>
    <sheet name="4.1.Racionalización de trámites" sheetId="15" r:id="rId18"/>
    <sheet name="4.2. Relacionamiento Ciudadano" sheetId="16" r:id="rId19"/>
    <sheet name="4.3. Conflicto de Intereses" sheetId="17" r:id="rId20"/>
    <sheet name="5. FORMACIÓN" sheetId="14" r:id="rId2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1" i="16" l="1"/>
  <c r="M46" i="10"/>
  <c r="M13" i="14"/>
  <c r="B14" i="21"/>
  <c r="M12" i="6"/>
  <c r="Q12" i="4"/>
  <c r="O12" i="4"/>
  <c r="S12" i="4" s="1"/>
  <c r="H12" i="4"/>
  <c r="F12" i="4"/>
  <c r="J12" i="4" s="1"/>
  <c r="Q11" i="4"/>
  <c r="O11" i="4"/>
  <c r="S11" i="4" s="1"/>
  <c r="H11" i="4"/>
  <c r="F11" i="4"/>
  <c r="J11" i="4" s="1"/>
  <c r="Q10" i="4"/>
  <c r="S10" i="4" s="1"/>
  <c r="O10" i="4"/>
  <c r="H10" i="4"/>
  <c r="J10" i="4" s="1"/>
  <c r="F10" i="4"/>
  <c r="L8" i="6" l="1"/>
  <c r="M8" i="6" s="1"/>
  <c r="J10" i="6" l="1"/>
  <c r="J7" i="6"/>
  <c r="J8" i="6"/>
  <c r="L10" i="14" l="1"/>
  <c r="M10" i="14" s="1"/>
  <c r="J10" i="14"/>
  <c r="Q8" i="20"/>
  <c r="O8" i="20"/>
  <c r="S8" i="20" s="1"/>
  <c r="H8" i="20"/>
  <c r="F8" i="20"/>
  <c r="J8" i="20" s="1"/>
  <c r="Q10" i="19"/>
  <c r="O10" i="19"/>
  <c r="S10" i="19" s="1"/>
  <c r="H10" i="19"/>
  <c r="F10" i="19"/>
  <c r="J10" i="19" s="1"/>
  <c r="Q9" i="19"/>
  <c r="O9" i="19"/>
  <c r="S9" i="19" s="1"/>
  <c r="H9" i="19"/>
  <c r="F9" i="19"/>
  <c r="J9" i="19" s="1"/>
  <c r="Q8" i="19"/>
  <c r="S8" i="19" s="1"/>
  <c r="O8" i="19"/>
  <c r="H8" i="19"/>
  <c r="J8" i="19" s="1"/>
  <c r="F8" i="19"/>
  <c r="J7" i="14" l="1"/>
  <c r="J8" i="14"/>
  <c r="J9" i="14"/>
  <c r="J6" i="14"/>
  <c r="L6" i="17"/>
  <c r="J13" i="17"/>
  <c r="J12" i="17"/>
  <c r="J10" i="17"/>
  <c r="J7" i="17"/>
  <c r="J6" i="17"/>
  <c r="M6" i="17" s="1"/>
  <c r="M9" i="16"/>
  <c r="M7" i="16"/>
  <c r="L9" i="16"/>
  <c r="L7" i="16"/>
  <c r="L6" i="16"/>
  <c r="M6" i="16" s="1"/>
  <c r="J10" i="16"/>
  <c r="J9" i="16"/>
  <c r="J7" i="16"/>
  <c r="J6" i="16"/>
  <c r="J14" i="12"/>
  <c r="J12" i="12"/>
  <c r="J8" i="12"/>
  <c r="J6" i="12"/>
  <c r="J22" i="11"/>
  <c r="J21" i="11"/>
  <c r="L16" i="11" s="1"/>
  <c r="J11" i="11"/>
  <c r="J8" i="11"/>
  <c r="J7" i="11"/>
  <c r="J16" i="11"/>
  <c r="J19" i="11"/>
  <c r="J20" i="11"/>
  <c r="J13" i="11"/>
  <c r="J10" i="11"/>
  <c r="J9" i="11"/>
  <c r="J6" i="11"/>
  <c r="L43" i="10"/>
  <c r="M43" i="10" s="1"/>
  <c r="J43" i="10"/>
  <c r="L33" i="10"/>
  <c r="M33" i="10" s="1"/>
  <c r="J41" i="10"/>
  <c r="J29" i="10"/>
  <c r="J33" i="10"/>
  <c r="J37" i="10"/>
  <c r="J25" i="10"/>
  <c r="J21" i="10"/>
  <c r="J20" i="10"/>
  <c r="J17" i="10"/>
  <c r="J15" i="10"/>
  <c r="J14" i="10"/>
  <c r="J13" i="10"/>
  <c r="J9" i="10"/>
  <c r="J8" i="10"/>
  <c r="J7" i="10"/>
  <c r="J6" i="10"/>
  <c r="J7" i="18"/>
  <c r="J6" i="18"/>
  <c r="J14" i="8"/>
  <c r="J10" i="8"/>
  <c r="J6" i="8"/>
  <c r="J14" i="5"/>
  <c r="L14" i="5" s="1"/>
  <c r="J10" i="5"/>
  <c r="J23" i="5"/>
  <c r="J6" i="6"/>
  <c r="J20" i="5"/>
  <c r="J16" i="5"/>
  <c r="L16" i="5" s="1"/>
  <c r="J15" i="5"/>
  <c r="J6" i="5"/>
  <c r="J16" i="3"/>
  <c r="L16" i="3" s="1"/>
  <c r="J13" i="3"/>
  <c r="J8" i="3"/>
  <c r="J10" i="3"/>
  <c r="L10" i="3" s="1"/>
  <c r="J9" i="3"/>
  <c r="J7" i="3"/>
  <c r="J6" i="3"/>
  <c r="L6" i="3" s="1"/>
  <c r="L6" i="8" l="1"/>
  <c r="M6" i="8" s="1"/>
  <c r="M16" i="8" s="1"/>
  <c r="L6" i="14"/>
  <c r="M6" i="14" s="1"/>
  <c r="L17" i="10"/>
  <c r="M17" i="10" s="1"/>
  <c r="L6" i="12"/>
  <c r="M6" i="12" s="1"/>
  <c r="M15" i="12" s="1"/>
  <c r="M16" i="11"/>
  <c r="L6" i="11"/>
  <c r="M6" i="11" s="1"/>
  <c r="M24" i="11" s="1"/>
  <c r="L10" i="11"/>
  <c r="M10" i="11" s="1"/>
  <c r="L13" i="10"/>
  <c r="M13" i="10" s="1"/>
  <c r="L6" i="10"/>
  <c r="M6" i="10" s="1"/>
  <c r="L6" i="18"/>
  <c r="M6" i="18" s="1"/>
  <c r="M14" i="5"/>
  <c r="L6" i="6"/>
  <c r="M6" i="6" s="1"/>
  <c r="M16" i="5"/>
  <c r="L6" i="5"/>
  <c r="M6" i="5" s="1"/>
  <c r="M26" i="5" s="1"/>
  <c r="M16" i="3"/>
  <c r="M6" i="3"/>
  <c r="M10" i="3"/>
  <c r="M19"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C6" authorId="0" shapeId="0" xr:uid="{6D79F438-C0C8-4650-AE25-1425E43A1483}">
      <text>
        <r>
          <rPr>
            <b/>
            <sz val="11"/>
            <color indexed="81"/>
            <rFont val="Arial"/>
            <family val="2"/>
          </rPr>
          <t>Es el por qué podría llegar a materializarse el riesgo</t>
        </r>
      </text>
    </comment>
    <comment ref="D6" authorId="0" shapeId="0" xr:uid="{D9AEF577-C70B-40C0-90E0-1C728800CA0D}">
      <text>
        <r>
          <rPr>
            <b/>
            <sz val="11"/>
            <color indexed="81"/>
            <rFont val="Arial"/>
            <family val="2"/>
          </rPr>
          <t>Situación que puede llegar a afectar el logro de los objetivos de la entidad</t>
        </r>
      </text>
    </comment>
    <comment ref="E6" authorId="0" shapeId="0" xr:uid="{76283D0B-7A15-4FBA-9C6F-48E94F49D50D}">
      <text>
        <r>
          <rPr>
            <b/>
            <sz val="11"/>
            <color indexed="81"/>
            <rFont val="Arial"/>
            <family val="2"/>
          </rPr>
          <t>Qué le pasaría a la entidad si el riesgo se llega a materializar?</t>
        </r>
      </text>
    </comment>
    <comment ref="U6" authorId="0" shapeId="0" xr:uid="{554EBFF6-CE6C-4878-9EC9-08A30C532033}">
      <text>
        <r>
          <rPr>
            <b/>
            <sz val="11"/>
            <color indexed="81"/>
            <rFont val="Arial"/>
            <family val="2"/>
          </rPr>
          <t>Preventivas o Correctivas</t>
        </r>
        <r>
          <rPr>
            <b/>
            <sz val="9"/>
            <color indexed="81"/>
            <rFont val="Tahoma"/>
            <family val="2"/>
          </rPr>
          <t xml:space="preserve">
</t>
        </r>
      </text>
    </comment>
    <comment ref="Y6" authorId="0" shapeId="0" xr:uid="{C6D2F008-C54E-4A70-BED1-683FF3C393EF}">
      <text>
        <r>
          <rPr>
            <b/>
            <sz val="11"/>
            <color indexed="81"/>
            <rFont val="Arial"/>
            <family val="2"/>
          </rPr>
          <t>Escriba fórmula del indicador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C4" authorId="0" shapeId="0" xr:uid="{DF1DEA72-42DD-4882-A07B-104850FDB6EC}">
      <text>
        <r>
          <rPr>
            <b/>
            <sz val="11"/>
            <color indexed="81"/>
            <rFont val="Arial"/>
            <family val="2"/>
          </rPr>
          <t>Es el por qué podría llegar a materializarse el riesgo</t>
        </r>
      </text>
    </comment>
    <comment ref="D4" authorId="0" shapeId="0" xr:uid="{619D587D-C21F-4AA1-A287-AEDC51BB4800}">
      <text>
        <r>
          <rPr>
            <b/>
            <sz val="11"/>
            <color indexed="81"/>
            <rFont val="Arial"/>
            <family val="2"/>
          </rPr>
          <t>Situación que puede llegar a afectar el logro de los objetivos de la entidad</t>
        </r>
      </text>
    </comment>
    <comment ref="E4" authorId="0" shapeId="0" xr:uid="{BC0A5759-DDC3-4AAA-913D-2B56313B4E45}">
      <text>
        <r>
          <rPr>
            <b/>
            <sz val="11"/>
            <color indexed="81"/>
            <rFont val="Arial"/>
            <family val="2"/>
          </rPr>
          <t>Qué le pasaría a la entidad si el riesgo se llega a materializar?</t>
        </r>
      </text>
    </comment>
    <comment ref="U4" authorId="0" shapeId="0" xr:uid="{2915C62B-2342-4A61-B098-E3A17B04234C}">
      <text>
        <r>
          <rPr>
            <b/>
            <sz val="11"/>
            <color indexed="81"/>
            <rFont val="Arial"/>
            <family val="2"/>
          </rPr>
          <t>Preventivas o Correctivas</t>
        </r>
        <r>
          <rPr>
            <b/>
            <sz val="9"/>
            <color indexed="81"/>
            <rFont val="Tahoma"/>
            <family val="2"/>
          </rPr>
          <t xml:space="preserve">
</t>
        </r>
      </text>
    </comment>
    <comment ref="Y4" authorId="0" shapeId="0" xr:uid="{674F90CA-3B15-4C6D-8406-A8CDFF24CE81}">
      <text>
        <r>
          <rPr>
            <b/>
            <sz val="11"/>
            <color indexed="81"/>
            <rFont val="Arial"/>
            <family val="2"/>
          </rPr>
          <t>Escriba fórmula del indicador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Lina Cardona</author>
  </authors>
  <commentList>
    <comment ref="C4" authorId="0" shapeId="0" xr:uid="{A4E53A56-FA60-475B-874B-D81E03C04227}">
      <text>
        <r>
          <rPr>
            <b/>
            <sz val="11"/>
            <color indexed="81"/>
            <rFont val="Arial"/>
            <family val="2"/>
          </rPr>
          <t>Es el por qué podría llegar a materializarse el riesgo</t>
        </r>
      </text>
    </comment>
    <comment ref="D4" authorId="0" shapeId="0" xr:uid="{64F0CD55-86DB-4DFE-B13E-284E3BB61003}">
      <text>
        <r>
          <rPr>
            <b/>
            <sz val="11"/>
            <color indexed="81"/>
            <rFont val="Arial"/>
            <family val="2"/>
          </rPr>
          <t>Situación que puede llegar a afectar el logro de los objetivos de la entidad</t>
        </r>
      </text>
    </comment>
    <comment ref="E4" authorId="0" shapeId="0" xr:uid="{A8E6D9F2-D15C-45FE-8AB1-5272DF92885F}">
      <text>
        <r>
          <rPr>
            <b/>
            <sz val="11"/>
            <color indexed="81"/>
            <rFont val="Arial"/>
            <family val="2"/>
          </rPr>
          <t>Qué le pasaría a la entidad si el riesgo se llega a materializar?</t>
        </r>
      </text>
    </comment>
    <comment ref="U4" authorId="0" shapeId="0" xr:uid="{74FD3ABF-9300-440A-B89D-957CF18947C5}">
      <text>
        <r>
          <rPr>
            <b/>
            <sz val="11"/>
            <color indexed="81"/>
            <rFont val="Arial"/>
            <family val="2"/>
          </rPr>
          <t>Preventivas o Correctivas</t>
        </r>
        <r>
          <rPr>
            <b/>
            <sz val="9"/>
            <color indexed="81"/>
            <rFont val="Tahoma"/>
            <family val="2"/>
          </rPr>
          <t xml:space="preserve">
</t>
        </r>
      </text>
    </comment>
    <comment ref="Y4" authorId="0" shapeId="0" xr:uid="{AFD932D0-E163-4DFE-B0E8-57B525BB6D18}">
      <text>
        <r>
          <rPr>
            <b/>
            <sz val="11"/>
            <color indexed="81"/>
            <rFont val="Arial"/>
            <family val="2"/>
          </rPr>
          <t>Escriba fórmula del indicador</t>
        </r>
      </text>
    </comment>
  </commentList>
</comments>
</file>

<file path=xl/sharedStrings.xml><?xml version="1.0" encoding="utf-8"?>
<sst xmlns="http://schemas.openxmlformats.org/spreadsheetml/2006/main" count="884" uniqueCount="369">
  <si>
    <t>PROGRAMA DE TRANSPARENCIA Y ÉTICA PÚBLICA
DEFENSA CIVIL COLOMBIANA
2025</t>
  </si>
  <si>
    <t>RESPONSABLE</t>
  </si>
  <si>
    <t>ACTIVIDADES</t>
  </si>
  <si>
    <t>PRODUCTO DE CADA ACTIVIDAD</t>
  </si>
  <si>
    <t>PLAZO DE CADA ACTIVIDAD</t>
  </si>
  <si>
    <t>Ponderación de cada actividad
%</t>
  </si>
  <si>
    <t>AVANCE DE LAS ACTIVIDADES</t>
  </si>
  <si>
    <t>AVANCE PONDERADO</t>
  </si>
  <si>
    <t xml:space="preserve">PONDERACIÓN </t>
  </si>
  <si>
    <t>CUMPLIMIENTO</t>
  </si>
  <si>
    <t>RECURSOS $
NECESARIOS
 (millones de pesos)</t>
  </si>
  <si>
    <t>INDICADOR DE CUMPLIMIENTO</t>
  </si>
  <si>
    <t>DE CADA META</t>
  </si>
  <si>
    <t>PROGRAMADAS POR CADA META</t>
  </si>
  <si>
    <t>DE CADA ACTIVIDAD</t>
  </si>
  <si>
    <t>FECHA INICIAL</t>
  </si>
  <si>
    <t>FECHA FINAL</t>
  </si>
  <si>
    <t>%</t>
  </si>
  <si>
    <t>ACTIVIDAD</t>
  </si>
  <si>
    <t>DE LAS METAS</t>
  </si>
  <si>
    <t>META</t>
  </si>
  <si>
    <t>PARA EJECUTAR LA META</t>
  </si>
  <si>
    <t>Jefe Oficina Asesora de Planeación</t>
  </si>
  <si>
    <t>Identificar los factores asociados a los riesgos de corrupción en el mapa de riesgos de  corrupción.</t>
  </si>
  <si>
    <t>Jairo Fernando Villamil</t>
  </si>
  <si>
    <t>Factores asociados a los riesgos de corrupción identificados en el mapa de riesgos de corrupción.</t>
  </si>
  <si>
    <t>No. actividades realizadas / No. actividades programadas</t>
  </si>
  <si>
    <t>Riesgos publicados en KAWAK</t>
  </si>
  <si>
    <t>Jefe Oficina Asesora de Planeación
Dueños de los procesos</t>
  </si>
  <si>
    <t>Hacer seguimiento a la medición cuatrimestral de los indicadores de los riesgos de corrupción en el sistema de información.</t>
  </si>
  <si>
    <t>Tres (3) seguimientos al año</t>
  </si>
  <si>
    <t>Enrique Arturo Torres Arciniegas</t>
  </si>
  <si>
    <t>Jefe Oficina de Control Interno</t>
  </si>
  <si>
    <t>Realizar la publicación del informe de cada seguimiento realizado a los  riesgos de corrupción</t>
  </si>
  <si>
    <t>Tres (3) informes publicados</t>
  </si>
  <si>
    <t>No. seguimientos  realizados / No. seguimientos programados</t>
  </si>
  <si>
    <t>Meta 1: Actualizar  el mapa de riesgos de corrupción  y registrarlo en el aplicativo KAWAK</t>
  </si>
  <si>
    <t>Meta 2: Realizar el monitoreo y revisión de los riesgos de corrupción</t>
  </si>
  <si>
    <t xml:space="preserve">Meta 3: Realizar tres seguimientos de los  riesgos de corrupción </t>
  </si>
  <si>
    <t>Actualizar la matriz de riesgos de corrupción y cargarla en el sistema de información.</t>
  </si>
  <si>
    <t>Identificar los riesgos de lavado de activos, financiación del terrorismo y financiación para la proliferación de armas de destrucción masiva e incluirlos en el plan de tratamiento en el mapa de riesgos de corrupción.</t>
  </si>
  <si>
    <t>Identificar los riesgos para la integridad pública e incluirlos en el plan de tratamiento en el mapa de riesgos de corrupción.</t>
  </si>
  <si>
    <t>Riesgos para la integridad pública inlcuidos en el mapa de riesgos de corrupción</t>
  </si>
  <si>
    <t>Riesgos de lavado de activos, financiación del terrorismo y financiación para la proliferación de armas de destrucción masiva incluidos en el mapa de riesgos de corrupción</t>
  </si>
  <si>
    <t>Presentar la Gestión de los Riesgos de Corrupción ante el Comité Institucional de Gestión y Desempeño y ante el Comité de coordinación de Control Interno.</t>
  </si>
  <si>
    <t>Tres (3) actas del Comité Institucional de Gestión y Desempeño y tres (3) Actas del Comité de Coordinación de Control Interno</t>
  </si>
  <si>
    <t>GESTIÓN DEL RIESGO</t>
  </si>
  <si>
    <t>CANALES DE DENUNCIA</t>
  </si>
  <si>
    <t>Meta 1: Fortaecer el reconocimiento de los canales de denuncia de la Entidad.</t>
  </si>
  <si>
    <t>Diseñar y desarrollar una campaña de socialización de los canales de denuncia de la Entidad dirigida a los servidores públicos a nivel nacional.</t>
  </si>
  <si>
    <t>Luisa Cepeda</t>
  </si>
  <si>
    <t>Meta 2: Fortalecer el uso de canales de denuncia de la Entidad</t>
  </si>
  <si>
    <t>Jefe Grupo de Gestión del Talento Humano</t>
  </si>
  <si>
    <t>Crear en el sitio web Institucional un acceso directo a los canales de denuncia institucionales.</t>
  </si>
  <si>
    <t>Carol Angel</t>
  </si>
  <si>
    <t>Meta 3: Tipificar las denuncias y quejas allegadas por los diferentes canales</t>
  </si>
  <si>
    <t>Incluir en el informe de PQRSD el trámite de las quejas o denuncias de los ciudadanos o grupos de valor y/o los servidores públicos.</t>
  </si>
  <si>
    <t>Jefe Grupo de Orientación Ciudadana y Gestión Documental</t>
  </si>
  <si>
    <t>Maria Nataly Paredes</t>
  </si>
  <si>
    <t>Cuatro (4) informes de desarrollo de la campaña</t>
  </si>
  <si>
    <t>Un (1) Acceso directo en el Sitio web Institucional que re dirija a los canales de denuncia internos y externos</t>
  </si>
  <si>
    <t>DEBIDA DILIGENCIA</t>
  </si>
  <si>
    <t>Jairo Fernando Villamil Castañeda</t>
  </si>
  <si>
    <t>Un (1) acta de mesas de trabajo de identificación de riesgos.</t>
  </si>
  <si>
    <t>Realizar mesas de trabajo con los dueños de los procesos, para identificar los riesgos para la integridad pública (conflicto de intereses, soborno, corrupción y fraude) de la Entidad</t>
  </si>
  <si>
    <t>Meta 1: Identificar los riesgos de corrupción de la Entidad</t>
  </si>
  <si>
    <t>Realizar mesas de trabajo con los dueños de los procesos, para identificar los riesgos de lavado de activos, financiación del terrorismo y financiación para la proliferación de armas de destrucción masiva -FAFT/FPADM.</t>
  </si>
  <si>
    <t xml:space="preserve">Meta 2: Implementar acciones de debida diligencia </t>
  </si>
  <si>
    <t>Sergio Andrés Gil</t>
  </si>
  <si>
    <t>Dos (2) documentos en excel con el directorio de servidores públicos actualziado y publicado en el sitio web</t>
  </si>
  <si>
    <t>Actualizar semestralmente el directorio de servidores públicos de la entidad, que incluya una variable de personas expuestas políticamente, si manejará recursos públicos o presupuesto de la entidad, si tiene emprendimientos fuera de la Institución y un link a la hoja de vida en el SIGEP y publicarlo en el sitio web institucional</t>
  </si>
  <si>
    <t>Actualizar semestralmente el directorio de contratistas de la entidad, que incluya que incluya una variable de personas expuestas políticamente, si manejará recursos públicos o presupuesto de la entidad, si tiene emprendimientos fuera de la Institución y un link a la hoja de vida en el SECOP II y publicarlo en el sitio web institucional</t>
  </si>
  <si>
    <t>Dos (2) documentos en excel con el directorio de contratistas actualziado y publicado en el sitio web</t>
  </si>
  <si>
    <t>Grupo Administrativo</t>
  </si>
  <si>
    <t>Diseñar y desarrollar una campaña de socialización de los canales de denuncia de la Entidad dirigida a los ciudadanos</t>
  </si>
  <si>
    <t>Andrea Carolina Quintero</t>
  </si>
  <si>
    <t>Identificar las posibles situaciones que afecten la integridad pública teniendo en cuenta el procedimiento para las denuncias entre la ciudadanía y grupos de valor y los canales internos de denuncia</t>
  </si>
  <si>
    <t>Jefe Oficina Control Interno Disciplinario</t>
  </si>
  <si>
    <t>Cuatro (4) informes de PQRSD publicados en el sitio web.</t>
  </si>
  <si>
    <t>Regresar al menú PTEP</t>
  </si>
  <si>
    <t>Regresar al menú Gestión del Riesgo</t>
  </si>
  <si>
    <t>2. REDES Y ARTICULACIÓN</t>
  </si>
  <si>
    <t>Tres (3) informes de situaciones presentadas que afectan la integridad, de acuerdo con los canales externos de denuncia, publicados en el sitio web.</t>
  </si>
  <si>
    <t>31/04/2025</t>
  </si>
  <si>
    <t>Tres (3) informes de situaciones presentadas que afectan la integridad, de acuerdo con los canales internos de denuncia, publicados en el sitio web.</t>
  </si>
  <si>
    <t>Elaborar un instructivo para la creación de quejas y denuncias y publicarlo en el espacio de PQRSD en el sitio web institucional</t>
  </si>
  <si>
    <t>Jefe Grupo Orientación Ciudadana y Gestión Documental</t>
  </si>
  <si>
    <t xml:space="preserve"> </t>
  </si>
  <si>
    <t>Meta 1: Garantizar el cumplimiento de las acciones planeadas para alcanzar los objetivos institucionales.</t>
  </si>
  <si>
    <t>Carmen Alicia Rubio León</t>
  </si>
  <si>
    <t>Cuatro (4) actas de Comité Institucional de Gestión y Desempeño</t>
  </si>
  <si>
    <t>01/07/205</t>
  </si>
  <si>
    <t>Subdirector Administrativo y Financiero</t>
  </si>
  <si>
    <t xml:space="preserve">Realizar el seguimiento y monitoreo de los planes institucionales (Plan de acción integrado, PTEP, MIPG, mapas de riesgos, indicadores) y presentar el avance el en Comité Institucional de Gestión y Desempeño. </t>
  </si>
  <si>
    <t>Presentar ante el Comité de Integridad, el avance de las actividades planeadas.</t>
  </si>
  <si>
    <t>Presentar semestralmente ante el Comité de coordinación de Control Interno, el avance de los riesgos y la implementación de los controles establecidos.</t>
  </si>
  <si>
    <t>Cuatro (4) actas del Comité de Integridad</t>
  </si>
  <si>
    <t>Dos (2) actas del Comité de coordinación de control interno</t>
  </si>
  <si>
    <t>REDES INTERNAS</t>
  </si>
  <si>
    <t>REDES EXTERNAS</t>
  </si>
  <si>
    <t>Meta 1: Desarrollar espacios de articulación con otras entidades para la creación de redes interinstitucionales.</t>
  </si>
  <si>
    <t>Desarrollar un ejercicio de rendición de cuentas a la ciudadanía en nodos con los organismos de socorro, a manera de panel de expertos</t>
  </si>
  <si>
    <t>Un (1) informe de ejercicio de Rendición de Cuentas por nodos con organismos de socorro.</t>
  </si>
  <si>
    <t>Participar del Comité Sectorial de Gestión y Desempeño</t>
  </si>
  <si>
    <t>Dos (2) actas del Comité Sectorial de Gestión y Desempeño.</t>
  </si>
  <si>
    <t>ACCESO A LA INFORMACIÓN PÚBLICA Y TRANSPARENCIA</t>
  </si>
  <si>
    <t>Meta 1: Fortalecer la planeación para la transparencia y la lucha contra la corrupción</t>
  </si>
  <si>
    <t>Elaborar el Programa de Transparencia y Ética Pública, de acuerdo con lo sipuesto en ela Ley 2195 de 2022 y el anexo técnico PTEP.</t>
  </si>
  <si>
    <t>Un (1) Programa de Transparencia y Ética Pública.</t>
  </si>
  <si>
    <t>Publicar a consideración de los grupos de valor, el plan de transparencia y ética pública, en el sitio web institucional.</t>
  </si>
  <si>
    <t>Una (1) publicación en el sitio web.</t>
  </si>
  <si>
    <t>Programar en el Sistema de información KAWAK  los planes institucionales, para su seguimiento y monitoreo</t>
  </si>
  <si>
    <t>Tres (3) planes institucionales programados en el Sistema de Información KAWAK.</t>
  </si>
  <si>
    <t>Realizar trimestralmente el seguimiento y monitoreo  a los planeas intitucionales en el Sistema de Información KAWAK.</t>
  </si>
  <si>
    <t>Cuatro (4) seguimientos a cada uno de los planes institucionales.</t>
  </si>
  <si>
    <t>Meta 2:
Desarrollar actividades que fortalezcan el acceso a la información pública</t>
  </si>
  <si>
    <t>Adquirir licencia para convertir archivos a PDF/A-1b o PDF/A1a</t>
  </si>
  <si>
    <t>Jefe Oficina Asesora de las TIC</t>
  </si>
  <si>
    <t>Carol Giesell Ángel</t>
  </si>
  <si>
    <t>Víctor Emiro Riaño</t>
  </si>
  <si>
    <t>Un (1) procedimiento elaborado y publicado</t>
  </si>
  <si>
    <t>Crear un procedimiento para el acceso a la información pública y publicado en el sitio web institucional</t>
  </si>
  <si>
    <t xml:space="preserve">Una (1) licencia para convertir archivos a PDF/A-1b o PDF/A1a </t>
  </si>
  <si>
    <t xml:space="preserve">Documentos públicos convertidos a formato PDF/A-1b o PDF/A1a  </t>
  </si>
  <si>
    <t>30/08/205</t>
  </si>
  <si>
    <t>Meta 3:
Desarrollar las actividades necesarias para mantener la transparencia activa de la entidad.</t>
  </si>
  <si>
    <t>Realizar una revisión cuatrimestral de la información publicada en el sitio web, de acuerdo con lo estipulado en la Ley de Transparencia y conforme a las especificaciones del anexo 2 de la Resolución 1519 de 2020 de Min TIC.</t>
  </si>
  <si>
    <t>Carol Gisell Ángel</t>
  </si>
  <si>
    <t>Tres (3) revisiones de la página web de acuerdo con la normatividad vigente.</t>
  </si>
  <si>
    <t>Elaborar y publicar en la página web, en la sección de transparencia, el informe de gestión anual de la entidad.</t>
  </si>
  <si>
    <t>Un (1) informe de gestión anual elaborado y publicado</t>
  </si>
  <si>
    <t>Publicar en el sitio web institucional, la ejecución presupuestal y los estados financieros de la entidad</t>
  </si>
  <si>
    <t>Luis Ernesto López Torres</t>
  </si>
  <si>
    <t>Doce (12) informes de ejecución presupuestal agregada y desagregada y estados financieros publicados en la página web institucional.</t>
  </si>
  <si>
    <t>Jefe Grupo Financiero</t>
  </si>
  <si>
    <t>Publicar trimestralmente en el sitio web institucional, el seguimiento al cumplimiento de los planes institucionales</t>
  </si>
  <si>
    <t>Cuatro (4) seguimientos a cada uno de los planes institucionales publicados en el sitio web.</t>
  </si>
  <si>
    <t>Publicar en el sitio web institucional los informes de ley correspondientes a la Oficina de Control Interno</t>
  </si>
  <si>
    <t>Roberto Menjura</t>
  </si>
  <si>
    <t>Informes de Ley publicados en la web</t>
  </si>
  <si>
    <t>Meta 4:
Desarrollar las actividades necesarias para mantener la transparencia pasiva de la entidad.</t>
  </si>
  <si>
    <t>Actualizar semestralmente las bases de Datos abiertos en la página www.datos.gov.co</t>
  </si>
  <si>
    <t>Jefe de Grupo de Orientación Ciudadana y Gestión Documental</t>
  </si>
  <si>
    <t>Jefe Oficina Asesora de las Tic</t>
  </si>
  <si>
    <t>Maria Nataly paredes</t>
  </si>
  <si>
    <t>Victor Riaño</t>
  </si>
  <si>
    <t>Cuatro (4) informes publicados en la web.</t>
  </si>
  <si>
    <t>Realizar seguimiento trimestral a la calidad y oportunidad de las  respuestas de PQRSD, allegadas por los ciudadanos y grupos de interés y publicarlos en el sitio web.</t>
  </si>
  <si>
    <t>Hacer seguimiento trimestral al registro de las PQRSD que llegan a las seccionales y la DIGER, por otro mecanismo de contacto diferente al aplicativo web y publicarlos en el sitio web.</t>
  </si>
  <si>
    <t>Bases de datos actualizados en datos.gov.co</t>
  </si>
  <si>
    <t>Meta 5:
Mantener actualizados los instrumentos de gestión de la información de la entidad.</t>
  </si>
  <si>
    <t>Jefe Oficina Asesora de Plaenación</t>
  </si>
  <si>
    <t>Carol Gisel Angel</t>
  </si>
  <si>
    <t>Actualizar los instrumentos de gestión de la información, aprobarlos mediante acto administrativo y publicarlos en la página web (Inventario de activos de información, Índice de información clasificada y reservada, Esquema de publicación de información)</t>
  </si>
  <si>
    <t>Tres (3) instrumentos de información acrtualizaados, aprobados y publicados</t>
  </si>
  <si>
    <t>Regresar a menú PTEP</t>
  </si>
  <si>
    <t>Meta 1: Identificar y relacionar las condiciones institucionales idóneas para la promoción de la participación ciudadana</t>
  </si>
  <si>
    <t>Elaborar de forma colaborativa el Plan de Transparencia y Etica Pública, con diferentes grupos de valor de la entidad.</t>
  </si>
  <si>
    <t>Un (1) lista de asistencia a mesas de trabajo para la construcción del plan de Transparencia y Ética Pública</t>
  </si>
  <si>
    <t xml:space="preserve">Diseñar y publicar en la página web un cronograma que defina los espacios de participación ciudadana que se implementarán en la entidad y publicarlo en la página web oficial </t>
  </si>
  <si>
    <t xml:space="preserve">Un (1) Cronograma publicado en la página web. </t>
  </si>
  <si>
    <t>Meta 2:
Promover la participación ciudadana en la gestión de la entidad.</t>
  </si>
  <si>
    <t>Desarrollar un conversatorio virtual, con los veedores a nivel nacional, con el fin de capacitarlo en temas de control social.</t>
  </si>
  <si>
    <t>Un (1) conversatorio virtual desarrollado</t>
  </si>
  <si>
    <t>Programar y convocar a veedores sociales a nivel nacional, a conversatorio sobre control social.</t>
  </si>
  <si>
    <t>Programación y convocatoria a veedores.</t>
  </si>
  <si>
    <t>Disponer 10 encuestas web de percepción ciudadana, sobre temas de interés de la entidad.</t>
  </si>
  <si>
    <t>Diez (10 encuestas web publicadas en la página.</t>
  </si>
  <si>
    <t>Desarrollar en cada seccional un ejercicio participativo a nivel territorial, con grupos étnicos (Gupos indígenas, población negra,afrodescendiente, raizal o palenquera) en prevención del riesgo de desastres</t>
  </si>
  <si>
    <t>Veinte (20) ejercicios de participación ciudadana con grupos étnicos.</t>
  </si>
  <si>
    <t>Una (1) Directiva con lineamientos para la PC y la RCC.</t>
  </si>
  <si>
    <t>Publicar cuatrimestralmente en la cartelera de cara al ciudadano, las infografías con la información de la gestión de la entidad, por grupos de valor, en la DIGER y las direcciones seccionales</t>
  </si>
  <si>
    <t>Tres (3) infografías  publicados en las carteleras de cara al ciudadano.</t>
  </si>
  <si>
    <t>Un (1) ejercicio de rendición de cuentas por nodos</t>
  </si>
  <si>
    <t xml:space="preserve">Coordinar la converción de todos los documentos publicados en la página web a formato PDF/A-1b o PDF/A1a </t>
  </si>
  <si>
    <t xml:space="preserve">Una (1) Audiencia pública de Rendción de Cuentas </t>
  </si>
  <si>
    <t>Desarrollar un ejercicio de Rendicón de Cuentas (Panel de expertos) por nodos, en conjunto con otros organismos de socorro.</t>
  </si>
  <si>
    <t>Desarrollar una audiencia pública de Rendición de Cuentas a la ciudadanía</t>
  </si>
  <si>
    <t>Actualizar la subpágina de control social en el sitio web institucional.</t>
  </si>
  <si>
    <t>Espacio web actualizado</t>
  </si>
  <si>
    <t>Elaborar el informe de los ejercicios de Rendición de Cuentas a la Ciudadanía y publicarlos en el sitio web, que incluya las respuestas a las preguntas de los ejercicios.</t>
  </si>
  <si>
    <t>Dos (2) informes de Rendición de Cuentas a la Ciudadanía publicados en la web.</t>
  </si>
  <si>
    <t>3. LEGALIDAD Y ESTADO ABIERTO</t>
  </si>
  <si>
    <t>PARTICIPACIÓN CIUDADANA Y RENDICIÓN DE CUENTAS</t>
  </si>
  <si>
    <t>Meta 1: Garantizar la implementación del Código de Integridad del Servicio Público en la Defensa Civil Colombiana</t>
  </si>
  <si>
    <t>Presentar semestralmente la información recibida a través de Informes internos (Informes del comité de convivencia, Informes de la comisión de personal, Informes de la oficina de control interno disciplinario), para evaluar el cumplimiento de la política de integridad.</t>
  </si>
  <si>
    <t>Dos (2) actas del Comité de Integridad.</t>
  </si>
  <si>
    <t>Desarrollar trimestralmente las actividades propuestas en materia de integridad en la caja de herramientas dispuesta por Función Pública a los servidores públicos y contratistas.</t>
  </si>
  <si>
    <t>Cuatro (4) actividades de integridad desarrolladas</t>
  </si>
  <si>
    <t>Evaluar, a partir del ejercicio de las funciones, roles y competencias del jefe de control interno o quien hace sus veces, la estrategia establecida para la apropiación del código de integridad o el documento que haga sus veces en la entidad.</t>
  </si>
  <si>
    <t>Un (1) informe de evaluación de la estrategia establecida para la apropiación del código de integridad.</t>
  </si>
  <si>
    <t>Desarrollar dos actividades a manera de concurso, para evaluar la apropiación de los valores de código de integridad de los servidores públicos de la entidad.</t>
  </si>
  <si>
    <t>Dos (2) informes de actividades desarrolladas para la apropiación del código de integridad.</t>
  </si>
  <si>
    <t>REGRESAR AL MENÚ PTEP</t>
  </si>
  <si>
    <t>INTEGRIDAD EN EL SERVICIO PÚBLICO</t>
  </si>
  <si>
    <t>4. INICIATIVAS ADICIONALES</t>
  </si>
  <si>
    <t>RACIONALIZACIÓN DE TRÁMITES</t>
  </si>
  <si>
    <t>RELACIONAMIENTO CON EL CIUDADANO</t>
  </si>
  <si>
    <t>Meta 1: 
Identificar las características de los grupos de valor</t>
  </si>
  <si>
    <t>Carol Gisell Angel</t>
  </si>
  <si>
    <t>Actualizar la caracterización de usuarios y grupos de interés de la entidad y publicarla en el sitio web institucional</t>
  </si>
  <si>
    <t>Un (1) documento de caracterización de usuarios y grupos de valor actualizado y publicado.</t>
  </si>
  <si>
    <t>Desarrollar una encuesta web, de identificación de preferencia de acceso a canales, de los usuarios y grupos de interés</t>
  </si>
  <si>
    <t>Un (1) informe de resultados de la encuesta aplicada</t>
  </si>
  <si>
    <t>Desarrollar una encuesta de satisfacción de los servicios de la entidad.</t>
  </si>
  <si>
    <t>Instalar señalética en lengua de señas colombianas, lenguaje braille, español e ingles en la Dirección General, escuelas de capacitación y las Seccionales y Oficinas equivalentes</t>
  </si>
  <si>
    <t>Grupo de Orientación Ciudadana y Gestión Documental</t>
  </si>
  <si>
    <t>Señalética instalada</t>
  </si>
  <si>
    <t>Meta 1: 
Fortalecer la gestión de conflicto de intereses de la entidad</t>
  </si>
  <si>
    <t>Formular la estrategia anual para la gestión preventiva de conflictos de interés dentro del marco de la planeación institucional.</t>
  </si>
  <si>
    <t>Hacer seguimiento cuatrimestral a la estrategia anual para la gestión preventiva de conflicto de intereses.</t>
  </si>
  <si>
    <t>Tipificar los conflictos de intereses identificados por la entidad, bajo el marco del comité institucional de coordinación de control interno (u otras instancias internas de este mismo nivel jerárquico).</t>
  </si>
  <si>
    <t>Presentar informe final de cumplimiento de la estrat egia a la Alta Dirección</t>
  </si>
  <si>
    <t>Sergio Gil</t>
  </si>
  <si>
    <t>Tres (3) seguimientos de la estrategia de conflicto de intereses</t>
  </si>
  <si>
    <t>Hacer semestralmente una evaluación de impacto de la estrategia de conflicto de intereses</t>
  </si>
  <si>
    <t>Dos (2) evaluaciones de impacto realizadas</t>
  </si>
  <si>
    <t>Un (1) documento de informe, donde se tipifican los conflictos de intereses identificados por la entidad.</t>
  </si>
  <si>
    <t>Un (1) informe final de cumplimiento de la estrategia elaborado y radicado en la Alta Dirección</t>
  </si>
  <si>
    <t>No. Actividades ejecutadas/No. Actividades planeadas</t>
  </si>
  <si>
    <t>DATOS TRÁMITES A RACIONALIZAR</t>
  </si>
  <si>
    <t>ACCIONES DE RACIONALIZACIÓN A DESARROLLAR</t>
  </si>
  <si>
    <t>PLAN DE EJECUCIÓN</t>
  </si>
  <si>
    <t>Tipo</t>
  </si>
  <si>
    <t>Número</t>
  </si>
  <si>
    <t>Nombre</t>
  </si>
  <si>
    <t>Estado</t>
  </si>
  <si>
    <t>Situación actual</t>
  </si>
  <si>
    <t>Mejora por implementar</t>
  </si>
  <si>
    <t>Beneficio al ciudadano o entidad</t>
  </si>
  <si>
    <t>Tipo racionalización</t>
  </si>
  <si>
    <t>Acciones racionalización</t>
  </si>
  <si>
    <t>Fecha
inicio</t>
  </si>
  <si>
    <t xml:space="preserve">Fecha final </t>
  </si>
  <si>
    <t>Fecha final racionalización</t>
  </si>
  <si>
    <t>Responsable</t>
  </si>
  <si>
    <t>Meta 1:
Fortalecer las capacidades de los servidores públicos de la Entidad</t>
  </si>
  <si>
    <t>Desarrollar capacitación a nivel nacional con los servidores públicos, sobre el Programa de Transparencia y Ética Pública</t>
  </si>
  <si>
    <t>Una (1) Capacitación desarrollada</t>
  </si>
  <si>
    <t>30/06/20285</t>
  </si>
  <si>
    <t>Desarrollar capacitación, sobre código de integridad de la función pública</t>
  </si>
  <si>
    <t>Jefe de Grupo de Gestión del Talento Humano</t>
  </si>
  <si>
    <t>Desarrollar capacitación a los servidores públicos de la entidad a nivelnacional, sobre el acceso a los canales de denuncia de la Entidad</t>
  </si>
  <si>
    <t>Desarrollar capacitación sobre Conflicto de intereses</t>
  </si>
  <si>
    <t>Jefe de Grupo de Gestión del Talento Humano
Jefe Oficina Control Interno Disciplinario
Jefe Oficina de Orientación Ciudadana y Gestión Documental</t>
  </si>
  <si>
    <t>No. Capacitaciones ejecutadas/No. Cacitaciones ejecutadas</t>
  </si>
  <si>
    <t>Regresar al Menú PTEP</t>
  </si>
  <si>
    <t>VERSIÓN</t>
  </si>
  <si>
    <t>CAMBIOS REALIZADOS</t>
  </si>
  <si>
    <t>FECHA DE APROBACIÓN COMITÉ INSTITUCIONAL DE GESTIÓN Y DESEMPEÑO</t>
  </si>
  <si>
    <t>Creación</t>
  </si>
  <si>
    <t>Regresar al menú Redes y articulación</t>
  </si>
  <si>
    <t>Regresar a menú Legalidad y Estado abierto</t>
  </si>
  <si>
    <t xml:space="preserve"> Regresar a menú Legalidad y Estado abierto</t>
  </si>
  <si>
    <t>Regresar al menú Iniciativas adicionales</t>
  </si>
  <si>
    <t>Regresal al menú PTEP</t>
  </si>
  <si>
    <t>IDENTIFICACIÓN DEL RIESGO</t>
  </si>
  <si>
    <t>ANALISIS DEL RIESGO</t>
  </si>
  <si>
    <t xml:space="preserve"> VALORACIÓN DEL RIESGO ANTES DE CONTROLES </t>
  </si>
  <si>
    <t>VALORACIÓN DEL RIESGO DESPUÉS DE CONTROLES</t>
  </si>
  <si>
    <t>ACCIONES</t>
  </si>
  <si>
    <t>MONITOREO</t>
  </si>
  <si>
    <t>PROCESO</t>
  </si>
  <si>
    <t>CAUSA</t>
  </si>
  <si>
    <t>RIESGO</t>
  </si>
  <si>
    <t>CONSECUENCIA (Efectos)</t>
  </si>
  <si>
    <t>VALORACIÓN DEL RIESGO</t>
  </si>
  <si>
    <t>NUEVA CALIFICACIÓN</t>
  </si>
  <si>
    <t>Actividades de Control</t>
  </si>
  <si>
    <t>Fecha Cumplimiento de las Acciones</t>
  </si>
  <si>
    <t>Soporte</t>
  </si>
  <si>
    <t>Indicador</t>
  </si>
  <si>
    <t>Acciones Ejecutadas</t>
  </si>
  <si>
    <t>Registro o evidencia de cumplimiento</t>
  </si>
  <si>
    <t>Medición del Indicador</t>
  </si>
  <si>
    <t>Riesgo Inherente</t>
  </si>
  <si>
    <t>Riesgo Residual</t>
  </si>
  <si>
    <t>Probabilidad</t>
  </si>
  <si>
    <t>Impacto</t>
  </si>
  <si>
    <t>Nueva Zona de Riesgo</t>
  </si>
  <si>
    <t>Zona del Riesgo</t>
  </si>
  <si>
    <t>Controles</t>
  </si>
  <si>
    <t>Puntaje evaluación de los Controles</t>
  </si>
  <si>
    <t>Casillas a disminuir</t>
  </si>
  <si>
    <t>Zona de Riesgo</t>
  </si>
  <si>
    <t>Moderado</t>
  </si>
  <si>
    <t>No. de actividades realizadas /
No. de actividades planeadas</t>
  </si>
  <si>
    <t>Mayor</t>
  </si>
  <si>
    <t>Alta</t>
  </si>
  <si>
    <t>Tráfico de influencias</t>
  </si>
  <si>
    <t>1. Investigaciones de tipo Disciplinario, Penal o Fiscal.
2. Pérdida de credibilidad frente a la Entidad e impacto negativo en la imagen Institucional.</t>
  </si>
  <si>
    <t>Media</t>
  </si>
  <si>
    <t>Muy Baja</t>
  </si>
  <si>
    <t>GESTIÓN HUMANA</t>
  </si>
  <si>
    <t>Baja</t>
  </si>
  <si>
    <t>Sergio Andrés Gil y Leydi Rodríguez Castillo</t>
  </si>
  <si>
    <t>No. de verificaciones realizadas /
No. de solicitudes</t>
  </si>
  <si>
    <t>GESTIÓN FINANCIERA</t>
  </si>
  <si>
    <t>Presión de terceros y/o de un superior Jerárquico</t>
  </si>
  <si>
    <t>MAPA DE RIESGOS: Riesgos para la integridad pública 2025</t>
  </si>
  <si>
    <t>Revisión inadecuada de los requisitos para vinculación de un servidor público</t>
  </si>
  <si>
    <t>Conflicto de Interes por entrega incompleta de requisitos para vinculación</t>
  </si>
  <si>
    <t>1. Investigaciones de tipo Disciplinario, Penal o Fiscal.</t>
  </si>
  <si>
    <t>moderado</t>
  </si>
  <si>
    <t>El servidor público designado para el proceso de selección será el encargado de verificar que todos los documentos hagan parte del expendiente laboral.</t>
  </si>
  <si>
    <t>1. Verificar contra Matriz de Seguimiento de Documentos que se encuentren todos los docuementos diligenciados.</t>
  </si>
  <si>
    <t>Cuatrimestral</t>
  </si>
  <si>
    <t>Jefe del Grupo de Gestiónn de Talento Humano</t>
  </si>
  <si>
    <t>Matriz de Seguimiento de Documentos( Formato Diligenciado.)</t>
  </si>
  <si>
    <t>No. De formatos diligenciados / No. De Ingresos</t>
  </si>
  <si>
    <t>Manipulación de la información,  en la elaboración de certificaciones laborales con funciones.</t>
  </si>
  <si>
    <t>Fraude por
Falsificación en las certificaciones laborales con funciones</t>
  </si>
  <si>
    <t>Cada vez que un Servidor Público requiere una certificación laboral con funciones, la ebe solicitar al Grupo de Gestión del Talento Humano, quien la elabora de acuerdo al Manual de Funciones.</t>
  </si>
  <si>
    <t>Soporte mediante el cual se socializa el procedimiento para obtener la certificación laboral con o sin funciones.</t>
  </si>
  <si>
    <r>
      <rPr>
        <b/>
        <sz val="10"/>
        <rFont val="Arial"/>
        <family val="2"/>
      </rPr>
      <t>Fraude por</t>
    </r>
    <r>
      <rPr>
        <sz val="10"/>
        <rFont val="Arial"/>
        <family val="2"/>
      </rPr>
      <t xml:space="preserve">
Ordenar o efectuar pagos de bienes o servicios sin el lleno de los requisitos legales en beneficio propio o de un tercero</t>
    </r>
  </si>
  <si>
    <t>El funcionario encargado del proceso de ejecución de la etapa contractual cada vez que el Supervisor de Contrato tramita un pago, verifica los soportes y diligencia el formato GAD-FT-020 - Control de documentos para trámite de pago; en caso de faltar algún soporte o presentarse observaciones, le comunica al Supervisor del Contrato para que corrija o tramite lo pertinente con quien corresponda. Posteriormente; el funcionario designado del Grupo Financiero, efectúa la misma revisión y confirma el cumplimiento de los requisitos para el pago, en caso de presentarse alguna novedad devuelve el trámite al Grupo Administrativo. Evidencia: Formato GAD-FT-020 y el libro de control de entrega de documentos.</t>
  </si>
  <si>
    <t>1. Revisar en primera instancia el cumplimiento de los requisitos para el trámite de pago según el formato GAD-FT-020 - Control de documentos para trámite de pago.
2. Revisar en segunda instancia el cumplimiento de los requisitos para el trámite de pago según el formato GAD-FT-020 - Control de documentos para trámite de pago.
3. Elaborar en segunda instancia, en el Grupo Financiero la verificación de soportes para el tramite de pago según el formato GFN-FT-002 - Verificación soportes para pago.</t>
  </si>
  <si>
    <t>Cada vez que se trámite un pago</t>
  </si>
  <si>
    <t>Yadira Cardona</t>
  </si>
  <si>
    <t>1 y 2. Formato GAD-FT-020 en cada orden de pago y el libro de control de entrega de documentos.
3. Formato GFN-FT-002 en cada orden de pago y el libro de control de entrega de documentos.</t>
  </si>
  <si>
    <t>El funcionario designado del Grupo Financiero encargado de la verificación de los soportes de pago; verifica los soportes y diligencia el formato GFN-FT-002 - Verificación soportes para pago, con respecto al formato GAD-FT-020 - Control de documentos para trámite de pago; en caso de presentarse alguna novedad devuelve el trámite al Grupo Administrativo; al encontrarse adecuadamente para pago se tramita dentro del Grupo Financiero. Evidencia: Formato GFN-FT-002 y el libro de control de entrega de documentos.</t>
  </si>
  <si>
    <t>MAPA DE RIESGOS: Riesgo de Lavado de Activos, Financiación del 
Terrorismo y Financiación para la Proliferación de Armas de Destrucción 
Masiva – LAFT/FPADM.2025</t>
  </si>
  <si>
    <t>Falta de control y filtros de los contratos y donaciones a la Defensa Civil de particulares( Personas Naturales y Jurídicas).</t>
  </si>
  <si>
    <t>Lavado de activos , Financiación del Terrorismo y Financiación para la proliferación de Armas de Destrucción Masiva</t>
  </si>
  <si>
    <t>1. Investigaciones de tipo Disciplinario, Penal o Fiscal.
2. Pérdida de credibilidad de la Entidad e impacto negativo en la imagen Institucional.</t>
  </si>
  <si>
    <t>Catastrófico</t>
  </si>
  <si>
    <t>El funcionario desigando por al entidad debera verificar en las listas OFAC/ONU, que el tercero o Particular no se encuentre en estos listados, también solicitara la Declarcion de Origen  de Fondos; si el funcionario detecta Operaciones Sospechosas generar un Reporte de Operaciones Sospechosas - ROS.</t>
  </si>
  <si>
    <t xml:space="preserve">1. Acutalizar procedimiento Administración de Ingresos GFN-PD-003.
2. Crear Formato de Declaración de Origen de Fondos.
3. Realizar Informe mensual de las consultas realizadas.
4. Realizar informe mensual de los reportes ROS.
</t>
  </si>
  <si>
    <t>1 y 2. Primer semestre de 2025
2. Trimestral
4. Cada vez que se materialice el riesgo</t>
  </si>
  <si>
    <t>1 y 4. Jefe Grupo Financiero</t>
  </si>
  <si>
    <t>1. Procedimiento Actualizado, y formato de declaración de Fondos.
2. Informe mensual de las consultas.
3. Evidencia los formatos de declaración de fondos diligenciados.
4. Informe mensual de Reporte ROS.</t>
  </si>
  <si>
    <t>1. Socializar cuatrimestralmente el procedimiento para obtener la certificación laboral con o sin funciones, generada desde el aplicativo Self Service de Kactus
2. Reporte de fallas en kactus por certificados sin funciones.</t>
  </si>
  <si>
    <t>Meta 3:
Rendir cuentas a la Ciudadanía implementando las tres fases de la misma.</t>
  </si>
  <si>
    <t>Meta3: 
Evaluación de la medición de la percepción ciudadana</t>
  </si>
  <si>
    <t>Meta 2:
 Desarrollar las acciones necesarias para mejorar el relacionamiento con los ciudadanos</t>
  </si>
  <si>
    <t>Otros procedimientos administrativos de cara al usuario</t>
  </si>
  <si>
    <t>Atención de emergencias y desastres</t>
  </si>
  <si>
    <t>Inscrito</t>
  </si>
  <si>
    <t>La entidad recepciona y atiende las solicitudes para la atención de emergencias de manera descentralizada de acuerdo con las competencias otorgadas por la Ley 1523 de 2012 a nivel territorial. No obstante la coordinación para la movilización de recursos  y el despliegue de capacidades a  nivel nacional requiere un centro de mando y control que permita la toma de decisiones oportuna y bajo la unidad de criterio.
Con corte a 31dic2024, se realizaron acciones de racionalización, correspondiente a la fase II del proyecto del Centro de Mando y Control de la Defensa Civil Colombiana. Teniendo en cuenta que aún no termina la implementación, se debe dar continuidad durante la vigencia 2025, conforme a lo estipulado en el Contrato No. 123 de 2022 Que buscó fortalecer las capacidades de ciencia tecnología e innovación de la Defensa Civil Colombiana mediante el diseño, desarrollo implementación y suministro de una solución tecnológica basada en un aplicativo, plataforma o página web alojada en un servicio de computación en la nube que será usado mediante el puesto de mando y control para la atención de emergencias a nivel nacional de la Defensa Civil Colombiana.
La mejora  ya se encuentra desplegada, se enviaron manuales a los usuarios de las seccionales, junto con credenciales de acceso y las seccionales registraron emergencias según lo previsto</t>
  </si>
  <si>
    <t>Puesta en marcha de los servicios de la implementación del Centro de Mando y Control, correspondiente a la creación y diseño de las aplicaciones web, móviles y apps, que hacen parte del software que permite la interoperabilidad de los diferentes sistemas de información para la Defensa Civil Colombiana.</t>
  </si>
  <si>
    <t>Para el ciudadano: Obtener atención oportuna en los momentos de emergencia y desastres, minimizando el impacto social, económico y ambiental.
Para la entidad: centralizar la información para la analítica de datos, controlar las operaciones, facilitar la toma de decisiones en momentos de alta tensión y optimizar el uso de los recursos destinados para la atención de emergencias.</t>
  </si>
  <si>
    <t>Tecnológica</t>
  </si>
  <si>
    <r>
      <t xml:space="preserve">1. Identificar usuarios a nivel nacional para ser autorizados con el fin de asignar credenciales de acceso al nuevo sistema.
2. Generar Archivos tipo KML para visualizar capacidades en el visor geografico en coordinación con dependencias que tengan la información (Vehiculos, equipos de comunicaciones, equipos operativos).
3. Habilitar un link para descarga de la app móvil  </t>
    </r>
    <r>
      <rPr>
        <b/>
        <sz val="10"/>
        <rFont val="Arial"/>
        <family val="2"/>
      </rPr>
      <t xml:space="preserve">Riesgo Operativo </t>
    </r>
    <r>
      <rPr>
        <sz val="10"/>
        <rFont val="Arial"/>
        <family val="2"/>
      </rPr>
      <t xml:space="preserve">para ser utilizadas por funcionarios y voluntarios previamente autorizados para el registro de información prioritaria.
4. Habilitar un link para descarga de la app móvil </t>
    </r>
    <r>
      <rPr>
        <b/>
        <sz val="10"/>
        <rFont val="Arial"/>
        <family val="2"/>
      </rPr>
      <t>Observador Comunitario</t>
    </r>
    <r>
      <rPr>
        <sz val="10"/>
        <rFont val="Arial"/>
        <family val="2"/>
      </rPr>
      <t xml:space="preserve"> </t>
    </r>
    <r>
      <rPr>
        <b/>
        <sz val="10"/>
        <rFont val="Arial"/>
        <family val="2"/>
      </rPr>
      <t>del riesgo</t>
    </r>
    <r>
      <rPr>
        <sz val="10"/>
        <rFont val="Arial"/>
        <family val="2"/>
      </rPr>
      <t xml:space="preserve"> para el registro de escenarios del riesgo por parte de funcionarios y voluntarios previamente autorizados.
5. Habilitar link de ingreso al sistema para usuarios autorizados con el fin de recolectar información en situaciones que lo ameriten o de contingencia.</t>
    </r>
  </si>
  <si>
    <t>Oficina Asesora de las TIC.</t>
  </si>
  <si>
    <t xml:space="preserve">Jefe de Grupo de Gestión del Talento Humano </t>
  </si>
  <si>
    <t>Identificar y analizar el estado de la implementación de la política de Gestión del Conocimiento y la Innovación  a través de herramientas e instrumentos y presentarlo ante el Comité Institucional de Gestión y Desempeño</t>
  </si>
  <si>
    <t>Meta 2:
Implementar la Política de Gestión del Conocimiento y la Innovación</t>
  </si>
  <si>
    <t>Un (1) instructivo elaborado y publicado</t>
  </si>
  <si>
    <t>30/09/205</t>
  </si>
  <si>
    <t xml:space="preserve">Tres (3) seguimientos a la Política de de Gestión del Conocimiento y la Innovación </t>
  </si>
  <si>
    <t>No. Actividades ejecutadas/No. Actividades ejecutadas</t>
  </si>
  <si>
    <t>Posibilidad de Conflicto de Interes por entrega incompleta de requisitos para vinculación</t>
  </si>
  <si>
    <t>Posibilidad de Fraude por
Falsificación en las certificaciones laborales con funciones</t>
  </si>
  <si>
    <t>1. Socializar cuatrimestralmente el procedimiento para obtener la certificación laboral con o sin funciones, generada desde el aplicativo Self Service de Kactus
Reporte de fallas en kactus por certificados sin funciones.</t>
  </si>
  <si>
    <r>
      <rPr>
        <b/>
        <sz val="10"/>
        <rFont val="Arial"/>
        <family val="2"/>
      </rPr>
      <t>Posibilidad de Fraude por</t>
    </r>
    <r>
      <rPr>
        <sz val="10"/>
        <rFont val="Arial"/>
        <family val="2"/>
      </rPr>
      <t xml:space="preserve">
Ordenar o efectuar pagos de bienes o servicios sin el lleno de los requisitos legales en beneficio propio o de un tercero</t>
    </r>
  </si>
  <si>
    <t>COMPONENTE</t>
  </si>
  <si>
    <t>Gestión del Riesgo</t>
  </si>
  <si>
    <t>Canales de denuncia</t>
  </si>
  <si>
    <t>Debida diligencia</t>
  </si>
  <si>
    <t>Redes internas</t>
  </si>
  <si>
    <t>Redes externas</t>
  </si>
  <si>
    <t>Acceso a la Información Pública</t>
  </si>
  <si>
    <t>Integridad en el servicio público</t>
  </si>
  <si>
    <t>Racionalización de trámites</t>
  </si>
  <si>
    <t>Relacionamiento con el Ciudadano</t>
  </si>
  <si>
    <t>Conflicto de intereses</t>
  </si>
  <si>
    <t>Foramción</t>
  </si>
  <si>
    <t>Participación ciudadana y rendición de cuentas</t>
  </si>
  <si>
    <t>Elaborar una directiva transitoria con lineamientos para el desarrollo de la participación ciudadana y la Rendición de Cuentas a la Ciudadanía y socializarla con las seccionales a nivel 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</si>
</sst>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 #,##0_ ;_ * \-#,##0_ ;_ * &quot;-&quot;??_ ;_ @_ "/>
    <numFmt numFmtId="165" formatCode="&quot;$&quot;\ #,##0"/>
    <numFmt numFmtId="166" formatCode="dd/mm/yy;@"/>
  </numFmts>
  <fonts count="30">
    <font>
      <sz val="11"/>
      <color theme="1"/>
      <name val="Calibri"/>
      <family val="2"/>
      <scheme val="minor"/>
    </font>
    <font>
      <sz val="11"/>
      <color theme="1"/>
      <name val="Calibri"/>
      <family val="2"/>
      <scheme val="minor"/>
    </font>
    <font>
      <sz val="11"/>
      <color theme="0"/>
      <name val="Calibri"/>
      <family val="2"/>
      <scheme val="minor"/>
    </font>
    <font>
      <sz val="16"/>
      <color theme="1"/>
      <name val="Nunito"/>
    </font>
    <font>
      <sz val="10"/>
      <name val="Arial"/>
      <family val="2"/>
    </font>
    <font>
      <b/>
      <sz val="10"/>
      <color theme="0"/>
      <name val="Arial"/>
      <family val="2"/>
    </font>
    <font>
      <b/>
      <sz val="16"/>
      <color theme="1"/>
      <name val="Nunito"/>
    </font>
    <font>
      <b/>
      <sz val="11"/>
      <name val="Calibri"/>
      <family val="2"/>
      <scheme val="minor"/>
    </font>
    <font>
      <b/>
      <sz val="11"/>
      <name val="Nunito"/>
    </font>
    <font>
      <b/>
      <sz val="11"/>
      <color theme="9" tint="-0.249977111117893"/>
      <name val="Calibri"/>
      <family val="2"/>
      <scheme val="minor"/>
    </font>
    <font>
      <sz val="11"/>
      <color theme="1"/>
      <name val="Arial"/>
      <family val="2"/>
    </font>
    <font>
      <sz val="10"/>
      <color theme="1"/>
      <name val="Arial"/>
      <family val="2"/>
    </font>
    <font>
      <b/>
      <sz val="16"/>
      <color theme="9" tint="-0.249977111117893"/>
      <name val="Nunito"/>
    </font>
    <font>
      <b/>
      <sz val="11"/>
      <color theme="9" tint="-0.249977111117893"/>
      <name val="Arial"/>
      <family val="2"/>
    </font>
    <font>
      <b/>
      <sz val="11"/>
      <color theme="2" tint="-0.499984740745262"/>
      <name val="Calibri"/>
      <family val="2"/>
      <scheme val="minor"/>
    </font>
    <font>
      <b/>
      <sz val="16"/>
      <color theme="2" tint="-0.499984740745262"/>
      <name val="Nunito"/>
    </font>
    <font>
      <b/>
      <sz val="10"/>
      <name val="Arial"/>
      <family val="2"/>
    </font>
    <font>
      <b/>
      <sz val="10"/>
      <color theme="0"/>
      <name val="SansSerif"/>
    </font>
    <font>
      <b/>
      <sz val="11"/>
      <color theme="0"/>
      <name val="SansSerif"/>
    </font>
    <font>
      <b/>
      <sz val="10"/>
      <color theme="5" tint="-0.249977111117893"/>
      <name val="Arial"/>
      <family val="2"/>
    </font>
    <font>
      <b/>
      <sz val="16"/>
      <color theme="1"/>
      <name val="Arial"/>
      <family val="2"/>
    </font>
    <font>
      <b/>
      <sz val="10"/>
      <color theme="1"/>
      <name val="Arial"/>
      <family val="2"/>
    </font>
    <font>
      <b/>
      <sz val="10"/>
      <color rgb="FFC00000"/>
      <name val="Arial"/>
      <family val="2"/>
    </font>
    <font>
      <b/>
      <sz val="10"/>
      <color theme="9" tint="-0.249977111117893"/>
      <name val="Arial"/>
      <family val="2"/>
    </font>
    <font>
      <b/>
      <sz val="10"/>
      <color theme="2" tint="-0.499984740745262"/>
      <name val="Arial"/>
      <family val="2"/>
    </font>
    <font>
      <b/>
      <sz val="10"/>
      <color rgb="FFFF0000"/>
      <name val="Arial"/>
      <family val="2"/>
    </font>
    <font>
      <b/>
      <sz val="11"/>
      <color indexed="81"/>
      <name val="Arial"/>
      <family val="2"/>
    </font>
    <font>
      <b/>
      <sz val="9"/>
      <color indexed="81"/>
      <name val="Tahoma"/>
      <family val="2"/>
    </font>
    <font>
      <b/>
      <sz val="8"/>
      <name val="Arial"/>
      <family val="2"/>
    </font>
    <font>
      <sz val="10"/>
      <color indexed="8"/>
      <name val="Arial"/>
      <family val="2"/>
    </font>
  </fonts>
  <fills count="14">
    <fill>
      <patternFill patternType="none"/>
    </fill>
    <fill>
      <patternFill patternType="gray125"/>
    </fill>
    <fill>
      <patternFill patternType="solid">
        <fgColor theme="0"/>
        <bgColor indexed="64"/>
      </patternFill>
    </fill>
    <fill>
      <patternFill patternType="solid">
        <fgColor rgb="FFCC3300"/>
        <bgColor indexed="64"/>
      </patternFill>
    </fill>
    <fill>
      <patternFill patternType="solid">
        <fgColor theme="4" tint="-0.499984740745262"/>
        <bgColor indexed="64"/>
      </patternFill>
    </fill>
    <fill>
      <patternFill patternType="solid">
        <fgColor theme="9" tint="-0.249977111117893"/>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2"/>
        <bgColor indexed="64"/>
      </patternFill>
    </fill>
    <fill>
      <patternFill patternType="solid">
        <fgColor rgb="FFFFFF00"/>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27">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4" fillId="0" borderId="0"/>
    <xf numFmtId="9" fontId="1" fillId="0" borderId="0" applyFont="0" applyFill="0" applyBorder="0" applyAlignment="0" applyProtection="0"/>
    <xf numFmtId="0" fontId="4" fillId="0" borderId="0"/>
    <xf numFmtId="9" fontId="1" fillId="0" borderId="0" applyFont="0" applyFill="0" applyBorder="0" applyAlignment="0" applyProtection="0"/>
  </cellStyleXfs>
  <cellXfs count="431">
    <xf numFmtId="0" fontId="0" fillId="0" borderId="0" xfId="0"/>
    <xf numFmtId="0" fontId="4" fillId="0" borderId="2" xfId="0" quotePrefix="1" applyFont="1" applyBorder="1" applyAlignment="1">
      <alignment horizontal="justify" vertical="center" wrapText="1"/>
    </xf>
    <xf numFmtId="0" fontId="4" fillId="2" borderId="2" xfId="3" applyFill="1" applyBorder="1" applyAlignment="1" applyProtection="1">
      <alignment horizontal="center" vertical="center" wrapText="1"/>
      <protection locked="0"/>
    </xf>
    <xf numFmtId="9" fontId="4" fillId="2" borderId="5" xfId="2" applyFont="1" applyFill="1" applyBorder="1" applyAlignment="1">
      <alignment horizontal="left" vertical="center" wrapText="1"/>
    </xf>
    <xf numFmtId="14" fontId="4" fillId="2" borderId="5" xfId="0" applyNumberFormat="1" applyFont="1" applyFill="1" applyBorder="1" applyAlignment="1">
      <alignment horizontal="center" vertical="center" wrapText="1"/>
    </xf>
    <xf numFmtId="9" fontId="4" fillId="2" borderId="5" xfId="2" applyFont="1" applyFill="1" applyBorder="1" applyAlignment="1">
      <alignment horizontal="center" vertical="center" wrapText="1"/>
    </xf>
    <xf numFmtId="9" fontId="4" fillId="2" borderId="2" xfId="2" applyFont="1" applyFill="1" applyBorder="1" applyAlignment="1">
      <alignment horizontal="center" vertical="center" wrapText="1"/>
    </xf>
    <xf numFmtId="9" fontId="4" fillId="2" borderId="1" xfId="2" applyFont="1" applyFill="1" applyBorder="1" applyAlignment="1">
      <alignment horizontal="center" vertical="center" wrapText="1"/>
    </xf>
    <xf numFmtId="0" fontId="4" fillId="0" borderId="2" xfId="3" applyBorder="1" applyAlignment="1" applyProtection="1">
      <alignment horizontal="justify" vertical="center" wrapText="1"/>
      <protection locked="0"/>
    </xf>
    <xf numFmtId="0" fontId="4" fillId="2" borderId="2" xfId="3" applyFill="1" applyBorder="1" applyAlignment="1" applyProtection="1">
      <alignment horizontal="left" vertical="center" wrapText="1"/>
      <protection locked="0"/>
    </xf>
    <xf numFmtId="9" fontId="4" fillId="2" borderId="2" xfId="2" applyFont="1" applyFill="1" applyBorder="1" applyAlignment="1">
      <alignment horizontal="center" vertical="center"/>
    </xf>
    <xf numFmtId="9" fontId="4" fillId="2" borderId="6" xfId="2" applyFont="1" applyFill="1" applyBorder="1" applyAlignment="1">
      <alignment horizontal="center" vertical="center"/>
    </xf>
    <xf numFmtId="166" fontId="4" fillId="2" borderId="2" xfId="1" applyNumberFormat="1" applyFont="1" applyFill="1" applyBorder="1" applyAlignment="1" applyProtection="1">
      <alignment horizontal="center" vertical="center" wrapText="1"/>
      <protection locked="0"/>
    </xf>
    <xf numFmtId="166" fontId="4" fillId="0" borderId="2" xfId="1" applyNumberFormat="1" applyFont="1" applyFill="1" applyBorder="1" applyAlignment="1" applyProtection="1">
      <alignment horizontal="center" vertical="center" wrapText="1"/>
      <protection locked="0"/>
    </xf>
    <xf numFmtId="9" fontId="4" fillId="0" borderId="1" xfId="2" applyFont="1" applyBorder="1" applyAlignment="1">
      <alignment horizontal="center" vertical="center"/>
    </xf>
    <xf numFmtId="9" fontId="4" fillId="2" borderId="1" xfId="2" applyFont="1" applyFill="1" applyBorder="1" applyAlignment="1">
      <alignment horizontal="center" vertical="center"/>
    </xf>
    <xf numFmtId="9" fontId="0" fillId="0" borderId="0" xfId="0" applyNumberFormat="1"/>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2" xfId="0" quotePrefix="1" applyFont="1" applyFill="1" applyBorder="1" applyAlignment="1">
      <alignment horizontal="center" vertical="center" wrapText="1"/>
    </xf>
    <xf numFmtId="9" fontId="5" fillId="3" borderId="2" xfId="2" applyFont="1" applyFill="1" applyBorder="1" applyAlignment="1">
      <alignment horizontal="center" vertical="center" wrapText="1"/>
    </xf>
    <xf numFmtId="164" fontId="5" fillId="3" borderId="1" xfId="1" applyNumberFormat="1" applyFont="1" applyFill="1" applyBorder="1" applyAlignment="1">
      <alignment horizontal="center" vertical="center" wrapText="1"/>
    </xf>
    <xf numFmtId="0" fontId="2" fillId="3" borderId="0" xfId="0" applyFont="1" applyFill="1"/>
    <xf numFmtId="0" fontId="5" fillId="3" borderId="3" xfId="0" quotePrefix="1" applyFont="1" applyFill="1" applyBorder="1" applyAlignment="1">
      <alignment horizontal="center" vertical="center" wrapText="1"/>
    </xf>
    <xf numFmtId="0" fontId="5" fillId="3" borderId="5" xfId="0" applyFont="1" applyFill="1" applyBorder="1" applyAlignment="1">
      <alignment horizontal="center" vertical="center" wrapText="1"/>
    </xf>
    <xf numFmtId="164" fontId="5" fillId="3" borderId="5" xfId="1" applyNumberFormat="1" applyFont="1" applyFill="1" applyBorder="1" applyAlignment="1">
      <alignment horizontal="center" vertical="center" wrapText="1"/>
    </xf>
    <xf numFmtId="0" fontId="4" fillId="2" borderId="1" xfId="3" applyFill="1" applyBorder="1" applyAlignment="1" applyProtection="1">
      <alignment horizontal="center" vertical="center" wrapText="1"/>
      <protection locked="0"/>
    </xf>
    <xf numFmtId="0" fontId="4" fillId="0" borderId="2" xfId="3" applyBorder="1" applyAlignment="1" applyProtection="1">
      <alignment horizontal="center" vertical="center" wrapText="1"/>
      <protection locked="0"/>
    </xf>
    <xf numFmtId="9" fontId="4" fillId="2" borderId="6" xfId="2" applyFont="1" applyFill="1" applyBorder="1" applyAlignment="1">
      <alignment horizontal="center" vertical="center" wrapText="1"/>
    </xf>
    <xf numFmtId="0" fontId="0" fillId="0" borderId="2" xfId="0" applyBorder="1"/>
    <xf numFmtId="14" fontId="4" fillId="2" borderId="2" xfId="0" applyNumberFormat="1" applyFont="1" applyFill="1" applyBorder="1" applyAlignment="1">
      <alignment horizontal="center" vertical="center" wrapText="1"/>
    </xf>
    <xf numFmtId="14" fontId="4" fillId="2" borderId="6" xfId="0" applyNumberFormat="1" applyFont="1" applyFill="1" applyBorder="1" applyAlignment="1">
      <alignment horizontal="center" vertical="center" wrapText="1"/>
    </xf>
    <xf numFmtId="0" fontId="4" fillId="2" borderId="2" xfId="3" quotePrefix="1" applyFont="1" applyFill="1" applyBorder="1" applyAlignment="1" applyProtection="1">
      <alignment horizontal="left" vertical="center" wrapText="1"/>
      <protection locked="0"/>
    </xf>
    <xf numFmtId="0" fontId="4" fillId="2" borderId="2" xfId="3" applyFont="1" applyFill="1" applyBorder="1" applyAlignment="1" applyProtection="1">
      <alignment horizontal="justify" vertical="center" wrapText="1"/>
      <protection locked="0"/>
    </xf>
    <xf numFmtId="0" fontId="4" fillId="0" borderId="2" xfId="0" applyFont="1" applyBorder="1" applyAlignment="1" applyProtection="1">
      <alignment horizontal="left" vertical="center" wrapText="1"/>
      <protection locked="0"/>
    </xf>
    <xf numFmtId="0" fontId="7" fillId="0" borderId="0" xfId="0" applyFont="1"/>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2" xfId="0" quotePrefix="1" applyFont="1" applyFill="1" applyBorder="1" applyAlignment="1">
      <alignment horizontal="center" vertical="center" wrapText="1"/>
    </xf>
    <xf numFmtId="9" fontId="5" fillId="4" borderId="2" xfId="2" applyFont="1" applyFill="1" applyBorder="1" applyAlignment="1">
      <alignment horizontal="center" vertical="center" wrapText="1"/>
    </xf>
    <xf numFmtId="164" fontId="5" fillId="4" borderId="1" xfId="1" applyNumberFormat="1" applyFont="1" applyFill="1" applyBorder="1" applyAlignment="1">
      <alignment horizontal="center" vertical="center" wrapText="1"/>
    </xf>
    <xf numFmtId="0" fontId="5" fillId="4" borderId="3" xfId="0" quotePrefix="1" applyFont="1" applyFill="1" applyBorder="1" applyAlignment="1">
      <alignment horizontal="center" vertical="center" wrapText="1"/>
    </xf>
    <xf numFmtId="0" fontId="5" fillId="4" borderId="5" xfId="0" applyFont="1" applyFill="1" applyBorder="1" applyAlignment="1">
      <alignment horizontal="center" vertical="center" wrapText="1"/>
    </xf>
    <xf numFmtId="164" fontId="5" fillId="4" borderId="5" xfId="1" applyNumberFormat="1" applyFont="1" applyFill="1" applyBorder="1" applyAlignment="1">
      <alignment horizontal="center" vertical="center" wrapText="1"/>
    </xf>
    <xf numFmtId="0" fontId="4" fillId="2" borderId="2" xfId="3" applyFill="1" applyBorder="1" applyAlignment="1" applyProtection="1">
      <alignment vertical="center" wrapText="1"/>
      <protection locked="0"/>
    </xf>
    <xf numFmtId="9" fontId="4" fillId="2" borderId="2" xfId="2" applyFont="1" applyFill="1" applyBorder="1" applyAlignment="1" applyProtection="1">
      <alignment horizontal="center" vertical="center" wrapText="1"/>
      <protection locked="0"/>
    </xf>
    <xf numFmtId="165" fontId="4" fillId="2" borderId="2" xfId="3" applyNumberFormat="1" applyFill="1" applyBorder="1" applyAlignment="1" applyProtection="1">
      <alignment vertical="center" wrapText="1"/>
      <protection locked="0"/>
    </xf>
    <xf numFmtId="164" fontId="4" fillId="2" borderId="2" xfId="1" applyNumberFormat="1" applyFont="1" applyFill="1" applyBorder="1" applyAlignment="1" applyProtection="1">
      <alignment vertical="center" wrapText="1"/>
      <protection locked="0"/>
    </xf>
    <xf numFmtId="0" fontId="0" fillId="2" borderId="0" xfId="0" applyFill="1"/>
    <xf numFmtId="0" fontId="2" fillId="2" borderId="0" xfId="0" applyFont="1" applyFill="1"/>
    <xf numFmtId="14" fontId="4" fillId="0" borderId="2" xfId="3" quotePrefix="1" applyNumberFormat="1" applyBorder="1" applyAlignment="1" applyProtection="1">
      <alignment horizontal="center" vertical="center" wrapText="1"/>
      <protection locked="0"/>
    </xf>
    <xf numFmtId="0" fontId="9" fillId="0" borderId="0" xfId="0" applyFont="1" applyAlignment="1">
      <alignment horizontal="center" vertical="center" wrapText="1"/>
    </xf>
    <xf numFmtId="14" fontId="0" fillId="0" borderId="2" xfId="0" applyNumberFormat="1" applyBorder="1" applyAlignment="1">
      <alignment horizontal="center" vertical="center"/>
    </xf>
    <xf numFmtId="9" fontId="0" fillId="0" borderId="2" xfId="2" applyFont="1" applyBorder="1" applyAlignment="1">
      <alignment horizontal="center" vertical="center"/>
    </xf>
    <xf numFmtId="0" fontId="4" fillId="2" borderId="2" xfId="3" applyFont="1" applyFill="1" applyBorder="1" applyAlignment="1" applyProtection="1">
      <alignment horizontal="center" vertical="center" wrapText="1"/>
      <protection locked="0"/>
    </xf>
    <xf numFmtId="0" fontId="10" fillId="0" borderId="0" xfId="0" applyFont="1"/>
    <xf numFmtId="0" fontId="11" fillId="2" borderId="0" xfId="0" applyFont="1" applyFill="1"/>
    <xf numFmtId="0" fontId="11" fillId="0" borderId="0" xfId="0" applyFont="1"/>
    <xf numFmtId="14" fontId="11" fillId="0" borderId="2" xfId="0" applyNumberFormat="1" applyFont="1" applyBorder="1" applyAlignment="1">
      <alignment horizontal="center" vertical="center"/>
    </xf>
    <xf numFmtId="9" fontId="11" fillId="0" borderId="2" xfId="2" applyFont="1" applyBorder="1" applyAlignment="1">
      <alignment horizontal="center" vertic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11" fillId="0" borderId="0" xfId="0" applyFont="1" applyAlignment="1">
      <alignment horizontal="center" vertical="center" wrapText="1"/>
    </xf>
    <xf numFmtId="0" fontId="11" fillId="0" borderId="0" xfId="0" applyFont="1" applyBorder="1" applyAlignment="1">
      <alignment horizontal="center" vertical="center" wrapText="1"/>
    </xf>
    <xf numFmtId="14" fontId="11" fillId="0" borderId="0" xfId="0" applyNumberFormat="1" applyFont="1" applyBorder="1" applyAlignment="1">
      <alignment horizontal="center" vertical="center"/>
    </xf>
    <xf numFmtId="9" fontId="11" fillId="0" borderId="0" xfId="2" applyFont="1" applyBorder="1" applyAlignment="1">
      <alignment horizontal="center" vertical="center"/>
    </xf>
    <xf numFmtId="0" fontId="11" fillId="0" borderId="0" xfId="0" applyFont="1" applyBorder="1" applyAlignment="1">
      <alignment horizontal="center"/>
    </xf>
    <xf numFmtId="0" fontId="11" fillId="0" borderId="0" xfId="0" applyFont="1" applyAlignment="1">
      <alignment horizontal="center" vertical="center"/>
    </xf>
    <xf numFmtId="0" fontId="11" fillId="0" borderId="2" xfId="0" applyFont="1" applyBorder="1" applyAlignment="1">
      <alignment horizontal="left" vertical="center" wrapText="1"/>
    </xf>
    <xf numFmtId="0" fontId="0" fillId="0" borderId="0" xfId="0" applyAlignment="1">
      <alignment vertical="center"/>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2" xfId="0" quotePrefix="1" applyFont="1" applyFill="1" applyBorder="1" applyAlignment="1">
      <alignment horizontal="center" vertical="center" wrapText="1"/>
    </xf>
    <xf numFmtId="9" fontId="5" fillId="5" borderId="2" xfId="2" applyFont="1" applyFill="1" applyBorder="1" applyAlignment="1">
      <alignment horizontal="center" vertical="center" wrapText="1"/>
    </xf>
    <xf numFmtId="164" fontId="5" fillId="5" borderId="1" xfId="1" applyNumberFormat="1" applyFont="1" applyFill="1" applyBorder="1" applyAlignment="1">
      <alignment horizontal="center" vertical="center" wrapText="1"/>
    </xf>
    <xf numFmtId="0" fontId="5" fillId="5" borderId="3" xfId="0" quotePrefix="1" applyFont="1" applyFill="1" applyBorder="1" applyAlignment="1">
      <alignment horizontal="center" vertical="center" wrapText="1"/>
    </xf>
    <xf numFmtId="0" fontId="5" fillId="5" borderId="5" xfId="0" applyFont="1" applyFill="1" applyBorder="1" applyAlignment="1">
      <alignment horizontal="center" vertical="center" wrapText="1"/>
    </xf>
    <xf numFmtId="164" fontId="5" fillId="5" borderId="5" xfId="1" applyNumberFormat="1" applyFont="1" applyFill="1" applyBorder="1" applyAlignment="1">
      <alignment horizontal="center" vertical="center" wrapText="1"/>
    </xf>
    <xf numFmtId="0" fontId="0" fillId="0" borderId="0" xfId="0" applyBorder="1" applyAlignment="1">
      <alignment horizontal="center" vertical="center" wrapText="1"/>
    </xf>
    <xf numFmtId="0" fontId="11" fillId="0" borderId="0" xfId="0" applyFont="1" applyBorder="1" applyAlignment="1">
      <alignment horizontal="left" vertical="center" wrapText="1"/>
    </xf>
    <xf numFmtId="9" fontId="0" fillId="0" borderId="0" xfId="2" applyFont="1" applyBorder="1" applyAlignment="1">
      <alignment horizontal="center" vertical="center"/>
    </xf>
    <xf numFmtId="9" fontId="11" fillId="0" borderId="0" xfId="2" applyFont="1" applyBorder="1" applyAlignment="1">
      <alignment horizontal="center" vertical="center" wrapText="1"/>
    </xf>
    <xf numFmtId="9" fontId="11" fillId="0" borderId="2" xfId="2" applyFont="1" applyBorder="1" applyAlignment="1">
      <alignment horizontal="center" vertical="center" wrapText="1"/>
    </xf>
    <xf numFmtId="0" fontId="14" fillId="0" borderId="0" xfId="0" applyFont="1" applyAlignment="1">
      <alignment horizontal="center" vertical="center" wrapText="1"/>
    </xf>
    <xf numFmtId="0" fontId="5" fillId="6" borderId="2" xfId="0"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2" xfId="0" quotePrefix="1" applyFont="1" applyFill="1" applyBorder="1" applyAlignment="1">
      <alignment horizontal="center" vertical="center" wrapText="1"/>
    </xf>
    <xf numFmtId="9" fontId="5" fillId="6" borderId="2" xfId="2" applyFont="1" applyFill="1" applyBorder="1" applyAlignment="1">
      <alignment horizontal="center" vertical="center" wrapText="1"/>
    </xf>
    <xf numFmtId="164" fontId="5" fillId="6" borderId="1" xfId="1" applyNumberFormat="1" applyFont="1" applyFill="1" applyBorder="1" applyAlignment="1">
      <alignment horizontal="center" vertical="center" wrapText="1"/>
    </xf>
    <xf numFmtId="0" fontId="5" fillId="6" borderId="3" xfId="0" quotePrefix="1" applyFont="1" applyFill="1" applyBorder="1" applyAlignment="1">
      <alignment horizontal="center" vertical="center" wrapText="1"/>
    </xf>
    <xf numFmtId="0" fontId="5" fillId="6" borderId="5" xfId="0" applyFont="1" applyFill="1" applyBorder="1" applyAlignment="1">
      <alignment horizontal="center" vertical="center" wrapText="1"/>
    </xf>
    <xf numFmtId="164" fontId="5" fillId="6" borderId="5" xfId="1" applyNumberFormat="1" applyFont="1" applyFill="1" applyBorder="1" applyAlignment="1">
      <alignment horizontal="center" vertical="center" wrapText="1"/>
    </xf>
    <xf numFmtId="0" fontId="18" fillId="6" borderId="2" xfId="0" applyFont="1" applyFill="1" applyBorder="1" applyAlignment="1">
      <alignment horizontal="center" vertical="center" wrapText="1"/>
    </xf>
    <xf numFmtId="14" fontId="11" fillId="0" borderId="2" xfId="0" applyNumberFormat="1" applyFont="1" applyBorder="1" applyAlignment="1">
      <alignment horizontal="center" vertical="center" wrapText="1"/>
    </xf>
    <xf numFmtId="0" fontId="19" fillId="0" borderId="0" xfId="0" applyFont="1" applyAlignment="1">
      <alignment horizontal="center" vertical="center" wrapText="1"/>
    </xf>
    <xf numFmtId="0" fontId="20" fillId="0" borderId="0" xfId="0" applyFont="1" applyAlignment="1">
      <alignment vertical="center"/>
    </xf>
    <xf numFmtId="0" fontId="20" fillId="0" borderId="0" xfId="0" applyFont="1" applyBorder="1" applyAlignment="1">
      <alignment vertical="center"/>
    </xf>
    <xf numFmtId="0" fontId="0" fillId="0" borderId="0" xfId="0" applyBorder="1"/>
    <xf numFmtId="0" fontId="4" fillId="0" borderId="2" xfId="0" applyFont="1" applyBorder="1" applyAlignment="1">
      <alignment horizontal="center" vertical="center" wrapText="1"/>
    </xf>
    <xf numFmtId="0" fontId="4" fillId="0" borderId="0" xfId="5"/>
    <xf numFmtId="0" fontId="16" fillId="8" borderId="1" xfId="5" applyFont="1" applyFill="1" applyBorder="1" applyAlignment="1">
      <alignment horizontal="center" vertical="center" wrapText="1"/>
    </xf>
    <xf numFmtId="0" fontId="28" fillId="8" borderId="1" xfId="5" applyFont="1" applyFill="1" applyBorder="1" applyAlignment="1">
      <alignment horizontal="center" vertical="center" wrapText="1"/>
    </xf>
    <xf numFmtId="0" fontId="4" fillId="0" borderId="0" xfId="5" applyAlignment="1">
      <alignment horizontal="left" vertical="center"/>
    </xf>
    <xf numFmtId="0" fontId="4" fillId="0" borderId="15" xfId="5" applyBorder="1" applyAlignment="1">
      <alignment horizontal="left" vertical="center" wrapText="1"/>
    </xf>
    <xf numFmtId="0" fontId="4" fillId="0" borderId="15" xfId="5" applyBorder="1" applyAlignment="1">
      <alignment horizontal="center" vertical="center" wrapText="1"/>
    </xf>
    <xf numFmtId="0" fontId="4" fillId="12" borderId="15" xfId="5" applyFill="1" applyBorder="1" applyAlignment="1">
      <alignment horizontal="center" vertical="center" wrapText="1"/>
    </xf>
    <xf numFmtId="0" fontId="4" fillId="0" borderId="16" xfId="5" applyBorder="1" applyAlignment="1">
      <alignment horizontal="left" vertical="center" wrapText="1"/>
    </xf>
    <xf numFmtId="0" fontId="4" fillId="0" borderId="2" xfId="5" applyBorder="1" applyAlignment="1">
      <alignment vertical="center" wrapText="1"/>
    </xf>
    <xf numFmtId="0" fontId="4" fillId="9" borderId="2" xfId="5" applyFill="1" applyBorder="1" applyAlignment="1">
      <alignment horizontal="center" vertical="center" wrapText="1"/>
    </xf>
    <xf numFmtId="0" fontId="4" fillId="0" borderId="13" xfId="5" applyBorder="1" applyAlignment="1">
      <alignment horizontal="center" vertical="center" wrapText="1"/>
    </xf>
    <xf numFmtId="0" fontId="4" fillId="0" borderId="2" xfId="5" applyBorder="1" applyAlignment="1">
      <alignment horizontal="center" vertical="center" wrapText="1"/>
    </xf>
    <xf numFmtId="0" fontId="4" fillId="0" borderId="2" xfId="5" applyBorder="1" applyAlignment="1">
      <alignment horizontal="justify" vertical="center" wrapText="1"/>
    </xf>
    <xf numFmtId="0" fontId="4" fillId="0" borderId="3" xfId="5" applyBorder="1" applyAlignment="1">
      <alignment horizontal="center" vertical="center" wrapText="1"/>
    </xf>
    <xf numFmtId="0" fontId="4" fillId="0" borderId="17" xfId="5" applyBorder="1" applyAlignment="1">
      <alignment horizontal="justify" vertical="center" wrapText="1"/>
    </xf>
    <xf numFmtId="14" fontId="4" fillId="0" borderId="2" xfId="5" applyNumberFormat="1" applyBorder="1" applyAlignment="1">
      <alignment horizontal="center" vertical="center" wrapText="1"/>
    </xf>
    <xf numFmtId="9" fontId="4" fillId="0" borderId="18" xfId="6" applyFont="1" applyFill="1" applyBorder="1" applyAlignment="1">
      <alignment horizontal="center" vertical="center" wrapText="1"/>
    </xf>
    <xf numFmtId="0" fontId="4" fillId="9" borderId="15" xfId="5" applyFill="1" applyBorder="1" applyAlignment="1">
      <alignment horizontal="center" vertical="center" wrapText="1"/>
    </xf>
    <xf numFmtId="0" fontId="4" fillId="0" borderId="18" xfId="5" applyBorder="1" applyAlignment="1">
      <alignment horizontal="left" vertical="center" wrapText="1"/>
    </xf>
    <xf numFmtId="0" fontId="29" fillId="2" borderId="2" xfId="0" applyFont="1" applyFill="1" applyBorder="1" applyAlignment="1">
      <alignment horizontal="center" vertical="center" wrapText="1"/>
    </xf>
    <xf numFmtId="0" fontId="29" fillId="0" borderId="2" xfId="0" applyFont="1" applyBorder="1" applyAlignment="1">
      <alignment horizontal="justify" vertical="center" wrapText="1"/>
    </xf>
    <xf numFmtId="0" fontId="29" fillId="0" borderId="2" xfId="0" applyFont="1" applyBorder="1" applyAlignment="1">
      <alignment horizontal="center" vertical="center" wrapText="1"/>
    </xf>
    <xf numFmtId="0" fontId="29" fillId="0" borderId="2" xfId="0" applyFont="1" applyBorder="1" applyAlignment="1">
      <alignment horizontal="left" vertical="center" wrapText="1"/>
    </xf>
    <xf numFmtId="0" fontId="4" fillId="0" borderId="2" xfId="0" applyFont="1" applyBorder="1" applyAlignment="1">
      <alignment horizontal="left" vertical="center" wrapText="1"/>
    </xf>
    <xf numFmtId="14" fontId="29" fillId="0" borderId="2" xfId="0" applyNumberFormat="1" applyFont="1" applyBorder="1" applyAlignment="1">
      <alignment horizontal="center" vertical="center" wrapText="1"/>
    </xf>
    <xf numFmtId="0" fontId="4" fillId="0" borderId="2" xfId="3" applyBorder="1" applyAlignment="1" applyProtection="1">
      <alignment horizontal="center" vertical="center" wrapText="1"/>
      <protection locked="0"/>
    </xf>
    <xf numFmtId="9" fontId="4" fillId="2" borderId="1" xfId="2" applyFont="1" applyFill="1" applyBorder="1" applyAlignment="1">
      <alignment horizontal="center" vertical="center" wrapText="1"/>
    </xf>
    <xf numFmtId="0" fontId="4" fillId="0" borderId="1" xfId="0" quotePrefix="1" applyFont="1" applyBorder="1" applyAlignment="1">
      <alignment horizontal="left" vertical="center" wrapText="1"/>
    </xf>
    <xf numFmtId="0" fontId="4" fillId="2" borderId="2" xfId="3" applyFill="1" applyBorder="1" applyAlignment="1" applyProtection="1">
      <alignment horizontal="center" vertical="center" wrapText="1"/>
      <protection locked="0"/>
    </xf>
    <xf numFmtId="9" fontId="4" fillId="2" borderId="2" xfId="2" applyFont="1" applyFill="1" applyBorder="1" applyAlignment="1">
      <alignment horizontal="center" vertical="center" wrapText="1"/>
    </xf>
    <xf numFmtId="0" fontId="4" fillId="0" borderId="1" xfId="3" quotePrefix="1" applyBorder="1" applyAlignment="1" applyProtection="1">
      <alignment horizontal="left" vertical="center" wrapText="1"/>
      <protection locked="0"/>
    </xf>
    <xf numFmtId="0" fontId="4" fillId="0" borderId="2" xfId="0" quotePrefix="1" applyFont="1" applyBorder="1" applyAlignment="1">
      <alignment horizontal="left" vertical="center" wrapText="1"/>
    </xf>
    <xf numFmtId="0" fontId="4" fillId="0" borderId="2" xfId="3" quotePrefix="1" applyFont="1" applyBorder="1" applyAlignment="1" applyProtection="1">
      <alignment horizontal="left" vertical="center" wrapText="1"/>
      <protection locked="0"/>
    </xf>
    <xf numFmtId="0" fontId="4" fillId="2" borderId="2" xfId="3" applyFont="1" applyFill="1" applyBorder="1" applyAlignment="1" applyProtection="1">
      <alignment horizontal="center" vertical="center" wrapText="1"/>
      <protection locked="0"/>
    </xf>
    <xf numFmtId="0" fontId="4" fillId="0" borderId="2" xfId="0" quotePrefix="1" applyFont="1" applyBorder="1" applyAlignment="1">
      <alignment vertical="center" wrapText="1"/>
    </xf>
    <xf numFmtId="0" fontId="4" fillId="2" borderId="2" xfId="0" quotePrefix="1" applyFont="1" applyFill="1" applyBorder="1" applyAlignment="1">
      <alignment horizontal="left" vertical="center" wrapText="1"/>
    </xf>
    <xf numFmtId="14" fontId="11" fillId="2" borderId="2" xfId="0" applyNumberFormat="1" applyFont="1" applyFill="1" applyBorder="1" applyAlignment="1">
      <alignment horizontal="center" vertical="center"/>
    </xf>
    <xf numFmtId="9" fontId="11" fillId="2" borderId="2" xfId="2" applyFont="1" applyFill="1" applyBorder="1" applyAlignment="1">
      <alignment horizontal="center" vertical="center"/>
    </xf>
    <xf numFmtId="9" fontId="11" fillId="2" borderId="2" xfId="2" applyFont="1" applyFill="1" applyBorder="1" applyAlignment="1">
      <alignment vertical="center"/>
    </xf>
    <xf numFmtId="14" fontId="11" fillId="2" borderId="2" xfId="0" applyNumberFormat="1" applyFont="1" applyFill="1" applyBorder="1" applyAlignment="1">
      <alignment horizontal="center"/>
    </xf>
    <xf numFmtId="0" fontId="11" fillId="2" borderId="2" xfId="0" applyFont="1" applyFill="1" applyBorder="1" applyAlignment="1">
      <alignment horizontal="center" vertical="center" wrapText="1"/>
    </xf>
    <xf numFmtId="0" fontId="4" fillId="2" borderId="2" xfId="3" quotePrefix="1" applyFont="1" applyFill="1" applyBorder="1" applyAlignment="1" applyProtection="1">
      <alignment vertical="center" wrapText="1"/>
      <protection locked="0"/>
    </xf>
    <xf numFmtId="0" fontId="11" fillId="2" borderId="2" xfId="0" applyFont="1" applyFill="1" applyBorder="1" applyAlignment="1">
      <alignment horizontal="left" vertical="center" wrapText="1"/>
    </xf>
    <xf numFmtId="14" fontId="0" fillId="2" borderId="2" xfId="0" applyNumberFormat="1" applyFill="1" applyBorder="1" applyAlignment="1">
      <alignment horizontal="center" vertical="center"/>
    </xf>
    <xf numFmtId="9" fontId="0" fillId="2" borderId="2" xfId="2" applyFont="1" applyFill="1" applyBorder="1" applyAlignment="1">
      <alignment horizontal="center" vertical="center"/>
    </xf>
    <xf numFmtId="0" fontId="11" fillId="2" borderId="2" xfId="0" applyFont="1" applyFill="1" applyBorder="1" applyAlignment="1">
      <alignment vertical="center" wrapText="1"/>
    </xf>
    <xf numFmtId="0" fontId="4" fillId="0" borderId="2" xfId="5" applyBorder="1" applyAlignment="1">
      <alignment horizontal="center" vertical="center" wrapText="1"/>
    </xf>
    <xf numFmtId="0" fontId="16" fillId="8" borderId="1" xfId="5" applyFont="1" applyFill="1" applyBorder="1" applyAlignment="1">
      <alignment horizontal="center" vertical="center" wrapText="1"/>
    </xf>
    <xf numFmtId="0" fontId="4" fillId="9" borderId="2" xfId="5" applyFill="1" applyBorder="1" applyAlignment="1">
      <alignment horizontal="center" vertical="center" wrapText="1"/>
    </xf>
    <xf numFmtId="14" fontId="4" fillId="0" borderId="2" xfId="5" applyNumberFormat="1" applyBorder="1" applyAlignment="1">
      <alignment horizontal="center" vertical="center" wrapText="1"/>
    </xf>
    <xf numFmtId="0" fontId="4" fillId="0" borderId="2" xfId="5" applyBorder="1" applyAlignment="1">
      <alignment horizontal="justify" vertical="center" wrapText="1"/>
    </xf>
    <xf numFmtId="0" fontId="4" fillId="9" borderId="15" xfId="5" applyFill="1" applyBorder="1" applyAlignment="1">
      <alignment horizontal="left" vertical="center" wrapText="1"/>
    </xf>
    <xf numFmtId="0" fontId="4" fillId="0" borderId="18" xfId="5" applyBorder="1" applyAlignment="1">
      <alignment horizontal="justify" vertical="center" wrapText="1"/>
    </xf>
    <xf numFmtId="0" fontId="4" fillId="0" borderId="2" xfId="5" applyBorder="1" applyAlignment="1">
      <alignment vertical="top" wrapText="1"/>
    </xf>
    <xf numFmtId="0" fontId="4" fillId="0" borderId="0" xfId="5" applyAlignment="1">
      <alignment vertical="top" wrapText="1"/>
    </xf>
    <xf numFmtId="9" fontId="11" fillId="0" borderId="2" xfId="2" applyFont="1" applyBorder="1" applyAlignment="1">
      <alignment horizontal="center" vertical="center"/>
    </xf>
    <xf numFmtId="9" fontId="11" fillId="0" borderId="2" xfId="2" applyFont="1" applyBorder="1" applyAlignment="1">
      <alignment horizontal="center" vertical="center" wrapText="1"/>
    </xf>
    <xf numFmtId="9" fontId="0" fillId="0" borderId="0" xfId="0" applyNumberFormat="1" applyAlignment="1">
      <alignment horizontal="center"/>
    </xf>
    <xf numFmtId="9" fontId="0" fillId="0" borderId="0" xfId="0" applyNumberFormat="1" applyAlignment="1">
      <alignment horizontal="center" vertical="center"/>
    </xf>
    <xf numFmtId="9" fontId="4" fillId="0" borderId="2" xfId="2" applyFont="1" applyBorder="1" applyAlignment="1">
      <alignment vertical="center" wrapText="1"/>
    </xf>
    <xf numFmtId="9" fontId="0" fillId="0" borderId="0" xfId="2" applyFont="1"/>
    <xf numFmtId="0" fontId="0" fillId="0" borderId="0" xfId="0" applyAlignment="1">
      <alignment horizontal="center"/>
    </xf>
    <xf numFmtId="0" fontId="4" fillId="2" borderId="2" xfId="3" applyFill="1" applyBorder="1" applyAlignment="1" applyProtection="1">
      <alignment horizontal="center" vertical="center" wrapText="1"/>
      <protection locked="0"/>
    </xf>
    <xf numFmtId="9" fontId="4" fillId="2" borderId="2" xfId="2" applyFont="1" applyFill="1" applyBorder="1" applyAlignment="1">
      <alignment horizontal="center" vertical="center" wrapText="1"/>
    </xf>
    <xf numFmtId="0" fontId="0" fillId="2" borderId="2" xfId="0" applyFill="1" applyBorder="1" applyAlignment="1">
      <alignment horizontal="center" vertical="center" wrapText="1"/>
    </xf>
    <xf numFmtId="9" fontId="11" fillId="2" borderId="2" xfId="2" applyFont="1" applyFill="1" applyBorder="1" applyAlignment="1">
      <alignment horizontal="center" vertical="center"/>
    </xf>
    <xf numFmtId="0" fontId="11" fillId="2" borderId="2" xfId="0" applyFont="1" applyFill="1" applyBorder="1" applyAlignment="1">
      <alignment horizontal="center" vertical="center" wrapText="1"/>
    </xf>
    <xf numFmtId="9" fontId="0" fillId="2" borderId="2" xfId="2" applyFont="1" applyFill="1" applyBorder="1" applyAlignment="1">
      <alignment horizontal="center" vertical="center"/>
    </xf>
    <xf numFmtId="0" fontId="4" fillId="2" borderId="2" xfId="3" applyFont="1" applyFill="1" applyBorder="1" applyAlignment="1" applyProtection="1">
      <alignment horizontal="center" vertical="center" wrapText="1"/>
      <protection locked="0"/>
    </xf>
    <xf numFmtId="0" fontId="5" fillId="5" borderId="5" xfId="0" applyFont="1" applyFill="1" applyBorder="1" applyAlignment="1">
      <alignment horizontal="center" vertical="center" wrapText="1"/>
    </xf>
    <xf numFmtId="9" fontId="11" fillId="0" borderId="0" xfId="0" applyNumberFormat="1" applyFont="1" applyAlignment="1">
      <alignment horizontal="center" vertical="center"/>
    </xf>
    <xf numFmtId="0" fontId="10" fillId="0" borderId="0" xfId="0" applyFont="1" applyAlignment="1">
      <alignment horizontal="center"/>
    </xf>
    <xf numFmtId="0" fontId="10" fillId="0" borderId="7" xfId="0" applyFont="1" applyBorder="1" applyAlignment="1">
      <alignment horizontal="center"/>
    </xf>
    <xf numFmtId="0" fontId="21" fillId="0" borderId="2" xfId="0" applyFont="1" applyBorder="1" applyAlignment="1">
      <alignment horizontal="center" vertical="center"/>
    </xf>
    <xf numFmtId="0" fontId="21" fillId="0" borderId="2" xfId="0" applyFont="1" applyBorder="1" applyAlignment="1">
      <alignment horizontal="center" vertical="center" wrapText="1"/>
    </xf>
    <xf numFmtId="0" fontId="2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13" xfId="0" applyFont="1" applyBorder="1" applyAlignment="1">
      <alignment horizontal="center" vertical="center"/>
    </xf>
    <xf numFmtId="0" fontId="10" fillId="0" borderId="3" xfId="0" applyFont="1" applyBorder="1" applyAlignment="1">
      <alignment vertical="center"/>
    </xf>
    <xf numFmtId="0" fontId="10" fillId="0" borderId="4" xfId="0" applyFont="1" applyBorder="1" applyAlignment="1">
      <alignment vertical="center"/>
    </xf>
    <xf numFmtId="0" fontId="10" fillId="0" borderId="13" xfId="0" applyFont="1" applyBorder="1" applyAlignment="1">
      <alignment vertical="center"/>
    </xf>
    <xf numFmtId="0" fontId="10" fillId="0" borderId="4" xfId="0" applyFont="1" applyBorder="1" applyAlignment="1">
      <alignment horizontal="center" vertical="center"/>
    </xf>
    <xf numFmtId="14" fontId="10" fillId="0" borderId="3" xfId="0" applyNumberFormat="1" applyFont="1" applyBorder="1" applyAlignment="1">
      <alignment horizontal="center" vertical="center"/>
    </xf>
    <xf numFmtId="0" fontId="0" fillId="0" borderId="2" xfId="0" applyBorder="1" applyAlignment="1">
      <alignment horizontal="center"/>
    </xf>
    <xf numFmtId="0" fontId="6" fillId="0" borderId="2" xfId="0" applyFont="1" applyBorder="1" applyAlignment="1">
      <alignment horizontal="center" vertical="center" wrapText="1"/>
    </xf>
    <xf numFmtId="0" fontId="6" fillId="0" borderId="2" xfId="0" applyFont="1" applyBorder="1" applyAlignment="1">
      <alignment horizontal="center" vertical="center"/>
    </xf>
    <xf numFmtId="0" fontId="0" fillId="0" borderId="0" xfId="0" applyAlignment="1">
      <alignment horizontal="center"/>
    </xf>
    <xf numFmtId="0" fontId="0" fillId="0" borderId="7" xfId="0" applyBorder="1" applyAlignment="1">
      <alignment horizontal="center"/>
    </xf>
    <xf numFmtId="0" fontId="6" fillId="0" borderId="0" xfId="0" applyFont="1" applyAlignment="1">
      <alignment horizontal="center" vertical="center"/>
    </xf>
    <xf numFmtId="0" fontId="6" fillId="0" borderId="7" xfId="0" applyFont="1" applyBorder="1" applyAlignment="1">
      <alignment horizontal="center" vertical="center"/>
    </xf>
    <xf numFmtId="0" fontId="4" fillId="0" borderId="1" xfId="3" applyBorder="1" applyAlignment="1" applyProtection="1">
      <alignment horizontal="left" vertical="center" wrapText="1"/>
      <protection locked="0"/>
    </xf>
    <xf numFmtId="0" fontId="4" fillId="0" borderId="6" xfId="3" applyBorder="1" applyAlignment="1" applyProtection="1">
      <alignment horizontal="left" vertical="center" wrapText="1"/>
      <protection locked="0"/>
    </xf>
    <xf numFmtId="0" fontId="4" fillId="0" borderId="5" xfId="3" applyBorder="1" applyAlignment="1" applyProtection="1">
      <alignment horizontal="left" vertical="center" wrapText="1"/>
      <protection locked="0"/>
    </xf>
    <xf numFmtId="0" fontId="4" fillId="2" borderId="1" xfId="3" applyFill="1" applyBorder="1" applyAlignment="1" applyProtection="1">
      <alignment horizontal="center" vertical="center" wrapText="1"/>
      <protection locked="0"/>
    </xf>
    <xf numFmtId="0" fontId="4" fillId="2" borderId="6" xfId="3" applyFill="1" applyBorder="1" applyAlignment="1" applyProtection="1">
      <alignment horizontal="center" vertical="center" wrapText="1"/>
      <protection locked="0"/>
    </xf>
    <xf numFmtId="0" fontId="4" fillId="2" borderId="5" xfId="3" applyFill="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0" fontId="4" fillId="0" borderId="6" xfId="0" applyFont="1" applyBorder="1" applyAlignment="1" applyProtection="1">
      <alignment horizontal="left" vertical="center" wrapText="1"/>
      <protection locked="0"/>
    </xf>
    <xf numFmtId="0" fontId="4" fillId="0" borderId="5" xfId="0" applyFont="1" applyBorder="1" applyAlignment="1" applyProtection="1">
      <alignment horizontal="left" vertical="center" wrapText="1"/>
      <protection locked="0"/>
    </xf>
    <xf numFmtId="9" fontId="4" fillId="0" borderId="1" xfId="2" applyFont="1" applyBorder="1" applyAlignment="1">
      <alignment horizontal="center" vertical="center"/>
    </xf>
    <xf numFmtId="9" fontId="4" fillId="0" borderId="6" xfId="2" applyFont="1" applyBorder="1" applyAlignment="1">
      <alignment horizontal="center" vertical="center"/>
    </xf>
    <xf numFmtId="9" fontId="4" fillId="0" borderId="5" xfId="2" applyFont="1" applyBorder="1" applyAlignment="1">
      <alignment horizontal="center" vertical="center"/>
    </xf>
    <xf numFmtId="9" fontId="4" fillId="2" borderId="1" xfId="2" applyFont="1" applyFill="1" applyBorder="1" applyAlignment="1">
      <alignment horizontal="center" vertical="center"/>
    </xf>
    <xf numFmtId="9" fontId="4" fillId="2" borderId="6" xfId="2" applyFont="1" applyFill="1" applyBorder="1" applyAlignment="1">
      <alignment horizontal="center" vertical="center"/>
    </xf>
    <xf numFmtId="9" fontId="4" fillId="2" borderId="5"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6" xfId="2" applyFont="1" applyFill="1" applyBorder="1" applyAlignment="1">
      <alignment horizontal="center" vertical="center"/>
    </xf>
    <xf numFmtId="9" fontId="4" fillId="0" borderId="1" xfId="2" applyFont="1" applyFill="1" applyBorder="1" applyAlignment="1" applyProtection="1">
      <alignment horizontal="center" vertical="center" wrapText="1"/>
      <protection locked="0"/>
    </xf>
    <xf numFmtId="9" fontId="4" fillId="0" borderId="6" xfId="2" applyFont="1" applyFill="1" applyBorder="1" applyAlignment="1" applyProtection="1">
      <alignment horizontal="center" vertical="center" wrapText="1"/>
      <protection locked="0"/>
    </xf>
    <xf numFmtId="165" fontId="4" fillId="0" borderId="1" xfId="1" applyNumberFormat="1" applyFont="1" applyFill="1" applyBorder="1" applyAlignment="1" applyProtection="1">
      <alignment horizontal="center" vertical="center" wrapText="1"/>
      <protection locked="0"/>
    </xf>
    <xf numFmtId="165" fontId="4" fillId="0" borderId="6" xfId="1" applyNumberFormat="1" applyFont="1" applyFill="1" applyBorder="1" applyAlignment="1" applyProtection="1">
      <alignment horizontal="center" vertical="center" wrapText="1"/>
      <protection locked="0"/>
    </xf>
    <xf numFmtId="164" fontId="4" fillId="0" borderId="1" xfId="1" applyNumberFormat="1" applyFont="1" applyFill="1" applyBorder="1" applyAlignment="1" applyProtection="1">
      <alignment horizontal="center" vertical="center" wrapText="1"/>
      <protection locked="0"/>
    </xf>
    <xf numFmtId="164" fontId="4" fillId="0" borderId="6" xfId="1" applyNumberFormat="1" applyFont="1" applyFill="1" applyBorder="1" applyAlignment="1" applyProtection="1">
      <alignment horizontal="center" vertical="center" wrapText="1"/>
      <protection locked="0"/>
    </xf>
    <xf numFmtId="165" fontId="4" fillId="2" borderId="1" xfId="3" applyNumberFormat="1" applyFill="1" applyBorder="1" applyAlignment="1" applyProtection="1">
      <alignment horizontal="center" vertical="center" wrapText="1"/>
      <protection locked="0"/>
    </xf>
    <xf numFmtId="165" fontId="4" fillId="2" borderId="6" xfId="3" applyNumberFormat="1" applyFill="1" applyBorder="1" applyAlignment="1" applyProtection="1">
      <alignment horizontal="center" vertical="center" wrapText="1"/>
      <protection locked="0"/>
    </xf>
    <xf numFmtId="164" fontId="4" fillId="2" borderId="1" xfId="1" applyNumberFormat="1" applyFont="1" applyFill="1" applyBorder="1" applyAlignment="1" applyProtection="1">
      <alignment horizontal="center" vertical="center" wrapText="1"/>
      <protection locked="0"/>
    </xf>
    <xf numFmtId="164" fontId="4" fillId="2" borderId="6" xfId="1" applyNumberFormat="1" applyFont="1" applyFill="1" applyBorder="1" applyAlignment="1" applyProtection="1">
      <alignment horizontal="center" vertical="center" wrapText="1"/>
      <protection locked="0"/>
    </xf>
    <xf numFmtId="0" fontId="4" fillId="0" borderId="1" xfId="3" applyBorder="1" applyAlignment="1" applyProtection="1">
      <alignment horizontal="center" vertical="center" wrapText="1"/>
      <protection locked="0"/>
    </xf>
    <xf numFmtId="0" fontId="4" fillId="0" borderId="6" xfId="3" applyBorder="1" applyAlignment="1" applyProtection="1">
      <alignment horizontal="center" vertical="center" wrapText="1"/>
      <protection locked="0"/>
    </xf>
    <xf numFmtId="165" fontId="4" fillId="0" borderId="1" xfId="1" applyNumberFormat="1" applyFont="1" applyBorder="1" applyAlignment="1" applyProtection="1">
      <alignment horizontal="center" vertical="center" wrapText="1"/>
      <protection locked="0"/>
    </xf>
    <xf numFmtId="165" fontId="4" fillId="0" borderId="6" xfId="1" applyNumberFormat="1" applyFont="1" applyBorder="1" applyAlignment="1" applyProtection="1">
      <alignment horizontal="center" vertical="center" wrapText="1"/>
      <protection locked="0"/>
    </xf>
    <xf numFmtId="165" fontId="4" fillId="0" borderId="5" xfId="1" applyNumberFormat="1" applyFont="1" applyBorder="1" applyAlignment="1" applyProtection="1">
      <alignment horizontal="center" vertical="center" wrapText="1"/>
      <protection locked="0"/>
    </xf>
    <xf numFmtId="164" fontId="4" fillId="0" borderId="1" xfId="1" applyNumberFormat="1" applyFont="1" applyBorder="1" applyAlignment="1" applyProtection="1">
      <alignment horizontal="center" vertical="center" wrapText="1"/>
      <protection locked="0"/>
    </xf>
    <xf numFmtId="164" fontId="4" fillId="0" borderId="6" xfId="1" applyNumberFormat="1" applyFont="1" applyBorder="1" applyAlignment="1" applyProtection="1">
      <alignment horizontal="center" vertical="center" wrapText="1"/>
      <protection locked="0"/>
    </xf>
    <xf numFmtId="164" fontId="4" fillId="0" borderId="5" xfId="1" applyNumberFormat="1" applyFont="1" applyBorder="1" applyAlignment="1" applyProtection="1">
      <alignment horizontal="center" vertical="center" wrapText="1"/>
      <protection locked="0"/>
    </xf>
    <xf numFmtId="9" fontId="4" fillId="0" borderId="5" xfId="2" applyFont="1" applyFill="1" applyBorder="1" applyAlignment="1" applyProtection="1">
      <alignment horizontal="center" vertical="center" wrapText="1"/>
      <protection locked="0"/>
    </xf>
    <xf numFmtId="0" fontId="4" fillId="0" borderId="5" xfId="3" applyBorder="1" applyAlignment="1" applyProtection="1">
      <alignment horizontal="center" vertical="center" wrapText="1"/>
      <protection locked="0"/>
    </xf>
    <xf numFmtId="0" fontId="4" fillId="0" borderId="1" xfId="3" applyBorder="1" applyAlignment="1" applyProtection="1">
      <alignment horizontal="justify" vertical="center" wrapText="1"/>
      <protection locked="0"/>
    </xf>
    <xf numFmtId="0" fontId="4" fillId="0" borderId="6" xfId="3" applyBorder="1" applyAlignment="1" applyProtection="1">
      <alignment horizontal="justify" vertical="center" wrapText="1"/>
      <protection locked="0"/>
    </xf>
    <xf numFmtId="0" fontId="4" fillId="0" borderId="5" xfId="3" applyBorder="1" applyAlignment="1" applyProtection="1">
      <alignment horizontal="justify" vertical="center" wrapText="1"/>
      <protection locked="0"/>
    </xf>
    <xf numFmtId="9" fontId="4" fillId="0" borderId="1" xfId="0" applyNumberFormat="1"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9" fontId="4" fillId="0" borderId="5" xfId="2" applyFont="1" applyFill="1" applyBorder="1" applyAlignment="1">
      <alignment horizontal="center" vertical="center"/>
    </xf>
    <xf numFmtId="164" fontId="5" fillId="3" borderId="1" xfId="1" applyNumberFormat="1" applyFont="1" applyFill="1" applyBorder="1" applyAlignment="1">
      <alignment horizontal="center" vertical="center" wrapText="1"/>
    </xf>
    <xf numFmtId="164" fontId="5" fillId="3" borderId="5" xfId="1" applyNumberFormat="1" applyFont="1" applyFill="1" applyBorder="1" applyAlignment="1">
      <alignment horizontal="center" vertical="center" wrapText="1"/>
    </xf>
    <xf numFmtId="9" fontId="4" fillId="2" borderId="1" xfId="2" applyFont="1" applyFill="1" applyBorder="1" applyAlignment="1" applyProtection="1">
      <alignment horizontal="center" vertical="center" wrapText="1"/>
      <protection locked="0"/>
    </xf>
    <xf numFmtId="9" fontId="4" fillId="2" borderId="6" xfId="2" applyFont="1" applyFill="1" applyBorder="1" applyAlignment="1" applyProtection="1">
      <alignment horizontal="center" vertical="center" wrapText="1"/>
      <protection locked="0"/>
    </xf>
    <xf numFmtId="9" fontId="4" fillId="0" borderId="6" xfId="0" applyNumberFormat="1" applyFont="1" applyBorder="1" applyAlignment="1">
      <alignment horizontal="center" vertical="center"/>
    </xf>
    <xf numFmtId="0" fontId="5" fillId="3" borderId="1" xfId="0" applyFont="1" applyFill="1" applyBorder="1" applyAlignment="1">
      <alignment horizontal="center" vertical="center" wrapText="1"/>
    </xf>
    <xf numFmtId="0" fontId="5" fillId="3" borderId="5" xfId="0" applyFont="1" applyFill="1" applyBorder="1" applyAlignment="1">
      <alignment horizontal="center" vertical="center" wrapText="1"/>
    </xf>
    <xf numFmtId="9" fontId="5" fillId="3" borderId="1" xfId="2" applyFont="1" applyFill="1" applyBorder="1" applyAlignment="1">
      <alignment horizontal="center" vertical="center" wrapText="1"/>
    </xf>
    <xf numFmtId="9" fontId="5" fillId="3" borderId="5" xfId="2"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9" fontId="4" fillId="2" borderId="1" xfId="0" applyNumberFormat="1" applyFont="1" applyFill="1" applyBorder="1" applyAlignment="1">
      <alignment horizontal="center" vertical="center"/>
    </xf>
    <xf numFmtId="0" fontId="4" fillId="2" borderId="6" xfId="0" applyFont="1" applyFill="1" applyBorder="1" applyAlignment="1">
      <alignment horizontal="center" vertical="center"/>
    </xf>
    <xf numFmtId="0" fontId="4" fillId="0" borderId="2" xfId="5" applyBorder="1" applyAlignment="1">
      <alignment horizontal="center" vertical="center" wrapText="1"/>
    </xf>
    <xf numFmtId="14" fontId="4" fillId="0" borderId="2" xfId="5" applyNumberFormat="1" applyBorder="1" applyAlignment="1">
      <alignment horizontal="center" vertical="center" wrapText="1"/>
    </xf>
    <xf numFmtId="9" fontId="4" fillId="0" borderId="2" xfId="5" applyNumberFormat="1" applyBorder="1" applyAlignment="1">
      <alignment horizontal="center" vertical="center" wrapText="1"/>
    </xf>
    <xf numFmtId="0" fontId="19" fillId="2" borderId="2" xfId="0" applyFont="1" applyFill="1" applyBorder="1" applyAlignment="1">
      <alignment horizontal="center" wrapText="1"/>
    </xf>
    <xf numFmtId="0" fontId="19" fillId="2" borderId="1" xfId="0" applyFont="1" applyFill="1" applyBorder="1" applyAlignment="1">
      <alignment horizontal="center" wrapText="1"/>
    </xf>
    <xf numFmtId="0" fontId="19" fillId="2" borderId="6" xfId="0" applyFont="1" applyFill="1" applyBorder="1" applyAlignment="1">
      <alignment horizontal="center" wrapText="1"/>
    </xf>
    <xf numFmtId="0" fontId="19" fillId="2" borderId="5" xfId="0" applyFont="1" applyFill="1" applyBorder="1" applyAlignment="1">
      <alignment horizontal="center" wrapText="1"/>
    </xf>
    <xf numFmtId="0" fontId="4" fillId="0" borderId="1" xfId="5" applyBorder="1" applyAlignment="1">
      <alignment horizontal="center" vertical="center" wrapText="1"/>
    </xf>
    <xf numFmtId="0" fontId="4" fillId="0" borderId="5" xfId="5" applyBorder="1" applyAlignment="1">
      <alignment horizontal="center" vertical="center" wrapText="1"/>
    </xf>
    <xf numFmtId="0" fontId="16" fillId="10" borderId="2" xfId="5" applyFont="1" applyFill="1" applyBorder="1" applyAlignment="1">
      <alignment horizontal="center" vertical="center" wrapText="1"/>
    </xf>
    <xf numFmtId="0" fontId="4" fillId="9" borderId="2" xfId="5" applyFill="1" applyBorder="1" applyAlignment="1">
      <alignment horizontal="center" vertical="center" wrapText="1"/>
    </xf>
    <xf numFmtId="0" fontId="16" fillId="8" borderId="2" xfId="5" applyFont="1" applyFill="1" applyBorder="1" applyAlignment="1">
      <alignment horizontal="center" vertical="center" wrapText="1"/>
    </xf>
    <xf numFmtId="0" fontId="16" fillId="8" borderId="1" xfId="5" applyFont="1" applyFill="1" applyBorder="1" applyAlignment="1">
      <alignment horizontal="center" vertical="center" wrapText="1"/>
    </xf>
    <xf numFmtId="0" fontId="4" fillId="11" borderId="26" xfId="5" applyFill="1" applyBorder="1" applyAlignment="1">
      <alignment horizontal="center" vertical="center" wrapText="1"/>
    </xf>
    <xf numFmtId="0" fontId="4" fillId="11" borderId="25" xfId="5" applyFill="1" applyBorder="1" applyAlignment="1">
      <alignment horizontal="center" vertical="center" wrapText="1"/>
    </xf>
    <xf numFmtId="0" fontId="16" fillId="7" borderId="19" xfId="5" applyFont="1" applyFill="1" applyBorder="1" applyAlignment="1">
      <alignment horizontal="center" vertical="center" wrapText="1"/>
    </xf>
    <xf numFmtId="0" fontId="16" fillId="7" borderId="20" xfId="5" applyFont="1" applyFill="1" applyBorder="1" applyAlignment="1">
      <alignment horizontal="center" vertical="center" wrapText="1"/>
    </xf>
    <xf numFmtId="0" fontId="16" fillId="7" borderId="21" xfId="5" applyFont="1" applyFill="1" applyBorder="1" applyAlignment="1">
      <alignment horizontal="center" vertical="center" wrapText="1"/>
    </xf>
    <xf numFmtId="0" fontId="16" fillId="8" borderId="14" xfId="5" applyFont="1" applyFill="1" applyBorder="1" applyAlignment="1">
      <alignment horizontal="center" vertical="center" wrapText="1"/>
    </xf>
    <xf numFmtId="0" fontId="16" fillId="8" borderId="15" xfId="5" applyFont="1" applyFill="1" applyBorder="1" applyAlignment="1">
      <alignment horizontal="center" vertical="center" wrapText="1"/>
    </xf>
    <xf numFmtId="0" fontId="16" fillId="8" borderId="16" xfId="5" applyFont="1" applyFill="1" applyBorder="1" applyAlignment="1">
      <alignment horizontal="center" vertical="center" wrapText="1"/>
    </xf>
    <xf numFmtId="0" fontId="16" fillId="8" borderId="17" xfId="5" applyFont="1" applyFill="1" applyBorder="1" applyAlignment="1">
      <alignment horizontal="center" vertical="center" wrapText="1"/>
    </xf>
    <xf numFmtId="0" fontId="16" fillId="8" borderId="18" xfId="5" applyFont="1" applyFill="1" applyBorder="1" applyAlignment="1">
      <alignment horizontal="center" vertical="center" wrapText="1"/>
    </xf>
    <xf numFmtId="0" fontId="16" fillId="8" borderId="9" xfId="5" applyFont="1" applyFill="1" applyBorder="1" applyAlignment="1">
      <alignment horizontal="center" vertical="center" wrapText="1"/>
    </xf>
    <xf numFmtId="0" fontId="16" fillId="8" borderId="5" xfId="5" applyFont="1" applyFill="1" applyBorder="1" applyAlignment="1">
      <alignment horizontal="center" vertical="center" wrapText="1"/>
    </xf>
    <xf numFmtId="0" fontId="16" fillId="8" borderId="22" xfId="5" applyFont="1" applyFill="1" applyBorder="1" applyAlignment="1">
      <alignment horizontal="center" vertical="center" wrapText="1"/>
    </xf>
    <xf numFmtId="0" fontId="16" fillId="8" borderId="13" xfId="5" applyFont="1" applyFill="1" applyBorder="1" applyAlignment="1">
      <alignment horizontal="center" vertical="center"/>
    </xf>
    <xf numFmtId="0" fontId="16" fillId="8" borderId="2" xfId="5" applyFont="1" applyFill="1" applyBorder="1" applyAlignment="1">
      <alignment horizontal="center" vertical="center"/>
    </xf>
    <xf numFmtId="0" fontId="4" fillId="8" borderId="2" xfId="5" applyFill="1" applyBorder="1" applyAlignment="1">
      <alignment vertical="center" wrapText="1"/>
    </xf>
    <xf numFmtId="0" fontId="16" fillId="8" borderId="17" xfId="5" applyFont="1" applyFill="1" applyBorder="1" applyAlignment="1">
      <alignment horizontal="center" vertical="center"/>
    </xf>
    <xf numFmtId="0" fontId="16" fillId="8" borderId="23" xfId="5" applyFont="1" applyFill="1" applyBorder="1" applyAlignment="1">
      <alignment horizontal="center" vertical="center"/>
    </xf>
    <xf numFmtId="0" fontId="4" fillId="8" borderId="24" xfId="5" applyFill="1" applyBorder="1" applyAlignment="1">
      <alignment vertical="center"/>
    </xf>
    <xf numFmtId="0" fontId="16" fillId="8" borderId="13" xfId="5" applyFont="1" applyFill="1" applyBorder="1" applyAlignment="1">
      <alignment horizontal="center" vertical="center" wrapText="1"/>
    </xf>
    <xf numFmtId="0" fontId="16" fillId="8" borderId="24" xfId="5" applyFont="1" applyFill="1" applyBorder="1" applyAlignment="1">
      <alignment horizontal="center" vertical="center" wrapText="1"/>
    </xf>
    <xf numFmtId="0" fontId="16" fillId="8" borderId="8" xfId="5" applyFont="1" applyFill="1" applyBorder="1" applyAlignment="1">
      <alignment horizontal="center" vertical="center" wrapText="1"/>
    </xf>
    <xf numFmtId="0" fontId="4" fillId="0" borderId="2" xfId="5" applyBorder="1" applyAlignment="1">
      <alignment horizontal="left" vertical="center" wrapText="1"/>
    </xf>
    <xf numFmtId="0" fontId="16" fillId="0" borderId="2" xfId="5" applyFont="1" applyBorder="1" applyAlignment="1">
      <alignment horizontal="center" vertical="center" textRotation="255" wrapText="1"/>
    </xf>
    <xf numFmtId="0" fontId="4" fillId="13" borderId="2" xfId="5" applyFill="1" applyBorder="1" applyAlignment="1">
      <alignment horizontal="center" vertical="center" wrapText="1"/>
    </xf>
    <xf numFmtId="0" fontId="4" fillId="0" borderId="2" xfId="5" applyBorder="1" applyAlignment="1">
      <alignment horizontal="justify" vertical="center" wrapText="1"/>
    </xf>
    <xf numFmtId="0" fontId="25" fillId="0" borderId="2" xfId="5" applyFont="1" applyBorder="1" applyAlignment="1">
      <alignment horizontal="center" vertical="center" wrapText="1"/>
    </xf>
    <xf numFmtId="9" fontId="4" fillId="0" borderId="2" xfId="0" applyNumberFormat="1" applyFont="1" applyBorder="1" applyAlignment="1">
      <alignment horizontal="center" vertical="center"/>
    </xf>
    <xf numFmtId="0" fontId="0" fillId="0" borderId="2" xfId="0" applyBorder="1" applyAlignment="1">
      <alignment horizontal="center" vertical="center"/>
    </xf>
    <xf numFmtId="0" fontId="4" fillId="0" borderId="2" xfId="3" applyBorder="1" applyAlignment="1" applyProtection="1">
      <alignment horizontal="left" vertical="center" wrapText="1"/>
      <protection locked="0"/>
    </xf>
    <xf numFmtId="9" fontId="4" fillId="2" borderId="1" xfId="2" applyFont="1" applyFill="1" applyBorder="1" applyAlignment="1">
      <alignment horizontal="center" vertical="center" wrapText="1"/>
    </xf>
    <xf numFmtId="9" fontId="4" fillId="2" borderId="6" xfId="2" applyFont="1" applyFill="1" applyBorder="1" applyAlignment="1">
      <alignment horizontal="center" vertical="center" wrapText="1"/>
    </xf>
    <xf numFmtId="9" fontId="4" fillId="2" borderId="5" xfId="2" applyFont="1" applyFill="1" applyBorder="1" applyAlignment="1">
      <alignment horizontal="center" vertical="center" wrapText="1"/>
    </xf>
    <xf numFmtId="9" fontId="4" fillId="2" borderId="2" xfId="2" applyFont="1" applyFill="1" applyBorder="1" applyAlignment="1">
      <alignment horizontal="center" vertical="center"/>
    </xf>
    <xf numFmtId="0" fontId="4" fillId="2" borderId="2" xfId="3" applyFont="1" applyFill="1" applyBorder="1" applyAlignment="1" applyProtection="1">
      <alignment horizontal="justify" vertical="center" wrapText="1"/>
      <protection locked="0"/>
    </xf>
    <xf numFmtId="9" fontId="4" fillId="0" borderId="2" xfId="2" applyFont="1" applyBorder="1" applyAlignment="1">
      <alignment horizontal="center" vertical="center"/>
    </xf>
    <xf numFmtId="9" fontId="4" fillId="0" borderId="2" xfId="2" applyFont="1" applyFill="1" applyBorder="1" applyAlignment="1" applyProtection="1">
      <alignment horizontal="center" vertical="center" wrapText="1"/>
      <protection locked="0"/>
    </xf>
    <xf numFmtId="165" fontId="4" fillId="0" borderId="2" xfId="1" applyNumberFormat="1" applyFont="1" applyBorder="1" applyAlignment="1" applyProtection="1">
      <alignment horizontal="center" vertical="center" wrapText="1"/>
      <protection locked="0"/>
    </xf>
    <xf numFmtId="164" fontId="4" fillId="0" borderId="2" xfId="1" applyNumberFormat="1" applyFont="1" applyBorder="1" applyAlignment="1" applyProtection="1">
      <alignment horizontal="center" vertical="center" wrapText="1"/>
      <protection locked="0"/>
    </xf>
    <xf numFmtId="165" fontId="4" fillId="0" borderId="2" xfId="1" applyNumberFormat="1" applyFont="1" applyFill="1" applyBorder="1" applyAlignment="1" applyProtection="1">
      <alignment horizontal="center" vertical="center" wrapText="1"/>
      <protection locked="0"/>
    </xf>
    <xf numFmtId="164" fontId="4" fillId="0" borderId="2" xfId="1" applyNumberFormat="1" applyFont="1" applyFill="1" applyBorder="1" applyAlignment="1" applyProtection="1">
      <alignment horizontal="center" vertical="center" wrapText="1"/>
      <protection locked="0"/>
    </xf>
    <xf numFmtId="9" fontId="0" fillId="0" borderId="2" xfId="2" applyFont="1" applyBorder="1" applyAlignment="1">
      <alignment horizontal="center" vertical="center"/>
    </xf>
    <xf numFmtId="9" fontId="4" fillId="2" borderId="6" xfId="0" applyNumberFormat="1" applyFont="1" applyFill="1" applyBorder="1" applyAlignment="1">
      <alignment horizontal="center" vertical="center"/>
    </xf>
    <xf numFmtId="0" fontId="4" fillId="0" borderId="1" xfId="0" quotePrefix="1" applyFont="1" applyBorder="1" applyAlignment="1">
      <alignment horizontal="left" vertical="center" wrapText="1"/>
    </xf>
    <xf numFmtId="0" fontId="4" fillId="0" borderId="6" xfId="0" quotePrefix="1" applyFont="1" applyBorder="1" applyAlignment="1">
      <alignment horizontal="left" vertical="center" wrapText="1"/>
    </xf>
    <xf numFmtId="0" fontId="4" fillId="0" borderId="5" xfId="0" quotePrefix="1" applyFont="1" applyBorder="1" applyAlignment="1">
      <alignment horizontal="left" vertical="center" wrapText="1"/>
    </xf>
    <xf numFmtId="0" fontId="4" fillId="2" borderId="1" xfId="3" quotePrefix="1" applyFont="1" applyFill="1" applyBorder="1" applyAlignment="1" applyProtection="1">
      <alignment horizontal="left" vertical="center" wrapText="1"/>
      <protection locked="0"/>
    </xf>
    <xf numFmtId="0" fontId="4" fillId="2" borderId="6" xfId="3" quotePrefix="1" applyFont="1" applyFill="1" applyBorder="1" applyAlignment="1" applyProtection="1">
      <alignment horizontal="left" vertical="center" wrapText="1"/>
      <protection locked="0"/>
    </xf>
    <xf numFmtId="0" fontId="4" fillId="0" borderId="2" xfId="3" applyBorder="1" applyAlignment="1" applyProtection="1">
      <alignment horizontal="center" vertical="center" wrapText="1"/>
      <protection locked="0"/>
    </xf>
    <xf numFmtId="9" fontId="4" fillId="0" borderId="2" xfId="2" applyFont="1" applyFill="1" applyBorder="1" applyAlignment="1">
      <alignment horizontal="center" vertical="center"/>
    </xf>
    <xf numFmtId="0" fontId="4" fillId="2" borderId="2" xfId="3" applyFill="1" applyBorder="1" applyAlignment="1" applyProtection="1">
      <alignment horizontal="center" vertical="center" wrapText="1"/>
      <protection locked="0"/>
    </xf>
    <xf numFmtId="165" fontId="4" fillId="2" borderId="5" xfId="3" applyNumberFormat="1" applyFill="1" applyBorder="1" applyAlignment="1" applyProtection="1">
      <alignment horizontal="center" vertical="center" wrapText="1"/>
      <protection locked="0"/>
    </xf>
    <xf numFmtId="164" fontId="4" fillId="2" borderId="5" xfId="1" applyNumberFormat="1" applyFont="1" applyFill="1" applyBorder="1" applyAlignment="1" applyProtection="1">
      <alignment horizontal="center" vertical="center" wrapText="1"/>
      <protection locked="0"/>
    </xf>
    <xf numFmtId="9" fontId="4" fillId="2" borderId="5" xfId="0" applyNumberFormat="1" applyFont="1" applyFill="1" applyBorder="1" applyAlignment="1">
      <alignment horizontal="center" vertical="center"/>
    </xf>
    <xf numFmtId="9" fontId="4" fillId="2" borderId="5" xfId="2" applyFont="1" applyFill="1" applyBorder="1" applyAlignment="1" applyProtection="1">
      <alignment horizontal="center" vertical="center" wrapText="1"/>
      <protection locked="0"/>
    </xf>
    <xf numFmtId="0" fontId="22" fillId="2" borderId="2" xfId="0" applyFont="1" applyFill="1" applyBorder="1" applyAlignment="1">
      <alignment horizontal="center" wrapText="1"/>
    </xf>
    <xf numFmtId="0" fontId="3" fillId="0" borderId="0" xfId="0" applyFont="1" applyAlignment="1">
      <alignment horizontal="center" vertical="center"/>
    </xf>
    <xf numFmtId="0" fontId="5" fillId="4" borderId="1" xfId="0" applyFont="1" applyFill="1" applyBorder="1" applyAlignment="1">
      <alignment horizontal="center" vertical="center" wrapText="1"/>
    </xf>
    <xf numFmtId="0" fontId="5" fillId="4" borderId="5" xfId="0" applyFont="1" applyFill="1" applyBorder="1" applyAlignment="1">
      <alignment horizontal="center" vertical="center" wrapText="1"/>
    </xf>
    <xf numFmtId="9" fontId="5" fillId="4" borderId="1" xfId="2" applyFont="1" applyFill="1" applyBorder="1" applyAlignment="1">
      <alignment horizontal="center" vertical="center" wrapText="1"/>
    </xf>
    <xf numFmtId="9" fontId="5" fillId="4" borderId="5" xfId="2"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164" fontId="5" fillId="4" borderId="1" xfId="1" applyNumberFormat="1" applyFont="1" applyFill="1" applyBorder="1" applyAlignment="1">
      <alignment horizontal="center" vertical="center" wrapText="1"/>
    </xf>
    <xf numFmtId="164" fontId="5" fillId="4" borderId="5" xfId="1" applyNumberFormat="1" applyFont="1" applyFill="1" applyBorder="1" applyAlignment="1">
      <alignment horizontal="center" vertical="center" wrapText="1"/>
    </xf>
    <xf numFmtId="9" fontId="4" fillId="0" borderId="2" xfId="2" quotePrefix="1" applyFont="1" applyBorder="1" applyAlignment="1" applyProtection="1">
      <alignment horizontal="center" vertical="center" wrapText="1"/>
      <protection locked="0"/>
    </xf>
    <xf numFmtId="0" fontId="4" fillId="0" borderId="2" xfId="3" quotePrefix="1" applyBorder="1" applyAlignment="1" applyProtection="1">
      <alignment horizontal="left" vertical="center" wrapText="1"/>
      <protection locked="0"/>
    </xf>
    <xf numFmtId="9" fontId="4" fillId="2" borderId="2" xfId="2" applyFont="1" applyFill="1" applyBorder="1" applyAlignment="1">
      <alignment horizontal="center" vertical="center" wrapText="1"/>
    </xf>
    <xf numFmtId="0" fontId="8" fillId="0" borderId="12" xfId="0" applyFont="1" applyBorder="1" applyAlignment="1">
      <alignment horizontal="center" wrapText="1"/>
    </xf>
    <xf numFmtId="0" fontId="8" fillId="0" borderId="0" xfId="0" applyFont="1" applyAlignment="1">
      <alignment horizontal="center" wrapText="1"/>
    </xf>
    <xf numFmtId="0" fontId="4" fillId="0" borderId="1" xfId="3" quotePrefix="1" applyBorder="1" applyAlignment="1" applyProtection="1">
      <alignment horizontal="left" vertical="center" wrapText="1"/>
      <protection locked="0"/>
    </xf>
    <xf numFmtId="0" fontId="4" fillId="0" borderId="5" xfId="3" quotePrefix="1" applyBorder="1" applyAlignment="1" applyProtection="1">
      <alignment horizontal="left" vertical="center" wrapText="1"/>
      <protection locked="0"/>
    </xf>
    <xf numFmtId="0" fontId="4" fillId="0" borderId="1" xfId="3" quotePrefix="1" applyBorder="1" applyAlignment="1" applyProtection="1">
      <alignment horizontal="center" vertical="center" wrapText="1"/>
      <protection locked="0"/>
    </xf>
    <xf numFmtId="0" fontId="4" fillId="0" borderId="5" xfId="3" quotePrefix="1" applyBorder="1" applyAlignment="1" applyProtection="1">
      <alignment horizontal="center" vertical="center" wrapText="1"/>
      <protection locked="0"/>
    </xf>
    <xf numFmtId="0" fontId="4" fillId="0" borderId="2" xfId="3" quotePrefix="1" applyBorder="1" applyAlignment="1" applyProtection="1">
      <alignment horizontal="center" vertical="center" wrapText="1"/>
      <protection locked="0"/>
    </xf>
    <xf numFmtId="0" fontId="4" fillId="0" borderId="2" xfId="0" quotePrefix="1" applyFont="1" applyBorder="1" applyAlignment="1">
      <alignment horizontal="left" vertical="center" wrapText="1"/>
    </xf>
    <xf numFmtId="0" fontId="16" fillId="0" borderId="2" xfId="0" applyFont="1" applyBorder="1" applyAlignment="1">
      <alignment horizontal="center" wrapText="1"/>
    </xf>
    <xf numFmtId="164" fontId="4" fillId="2" borderId="2" xfId="1" applyNumberFormat="1" applyFont="1" applyFill="1" applyBorder="1" applyAlignment="1" applyProtection="1">
      <alignment horizontal="center" vertical="center" wrapText="1"/>
      <protection locked="0"/>
    </xf>
    <xf numFmtId="9" fontId="4" fillId="2" borderId="2" xfId="0" applyNumberFormat="1" applyFont="1" applyFill="1" applyBorder="1" applyAlignment="1">
      <alignment horizontal="center" vertical="center"/>
    </xf>
    <xf numFmtId="9" fontId="4" fillId="2" borderId="2" xfId="2" applyFont="1" applyFill="1" applyBorder="1" applyAlignment="1" applyProtection="1">
      <alignment horizontal="center" vertical="center" wrapText="1"/>
      <protection locked="0"/>
    </xf>
    <xf numFmtId="165" fontId="4" fillId="2" borderId="2" xfId="3" applyNumberFormat="1" applyFill="1" applyBorder="1" applyAlignment="1" applyProtection="1">
      <alignment horizontal="center" vertical="center" wrapText="1"/>
      <protection locked="0"/>
    </xf>
    <xf numFmtId="0" fontId="12" fillId="0" borderId="0" xfId="0" applyFont="1" applyAlignment="1">
      <alignment horizontal="center" vertical="center"/>
    </xf>
    <xf numFmtId="0" fontId="12" fillId="0" borderId="7" xfId="0" applyFont="1" applyBorder="1" applyAlignment="1">
      <alignment horizontal="center" vertical="center"/>
    </xf>
    <xf numFmtId="0" fontId="5" fillId="5" borderId="1" xfId="0" applyFont="1" applyFill="1" applyBorder="1" applyAlignment="1">
      <alignment horizontal="center" vertical="center" wrapText="1"/>
    </xf>
    <xf numFmtId="0" fontId="5" fillId="5" borderId="5" xfId="0" applyFont="1" applyFill="1" applyBorder="1" applyAlignment="1">
      <alignment horizontal="center" vertical="center" wrapText="1"/>
    </xf>
    <xf numFmtId="9" fontId="5" fillId="5" borderId="1" xfId="2" applyFont="1" applyFill="1" applyBorder="1" applyAlignment="1">
      <alignment horizontal="center" vertical="center" wrapText="1"/>
    </xf>
    <xf numFmtId="9" fontId="5" fillId="5" borderId="5" xfId="2"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164" fontId="5" fillId="5" borderId="1" xfId="1" applyNumberFormat="1" applyFont="1" applyFill="1" applyBorder="1" applyAlignment="1">
      <alignment horizontal="center" vertical="center" wrapText="1"/>
    </xf>
    <xf numFmtId="164" fontId="5" fillId="5" borderId="5" xfId="1" applyNumberFormat="1" applyFont="1" applyFill="1" applyBorder="1" applyAlignment="1">
      <alignment horizontal="center" vertical="center" wrapText="1"/>
    </xf>
    <xf numFmtId="0" fontId="4" fillId="2" borderId="2" xfId="3" quotePrefix="1" applyFont="1" applyFill="1" applyBorder="1" applyAlignment="1" applyProtection="1">
      <alignment horizontal="left" vertical="center" wrapText="1"/>
      <protection locked="0"/>
    </xf>
    <xf numFmtId="0" fontId="4" fillId="2" borderId="2" xfId="3" applyFont="1" applyFill="1" applyBorder="1" applyAlignment="1" applyProtection="1">
      <alignment horizontal="center" vertical="center" wrapText="1"/>
      <protection locked="0"/>
    </xf>
    <xf numFmtId="9" fontId="11" fillId="2" borderId="1" xfId="2" applyFont="1" applyFill="1" applyBorder="1" applyAlignment="1">
      <alignment horizontal="center" vertical="center"/>
    </xf>
    <xf numFmtId="9" fontId="11" fillId="2" borderId="6" xfId="2" applyFont="1" applyFill="1" applyBorder="1" applyAlignment="1">
      <alignment horizontal="center" vertical="center"/>
    </xf>
    <xf numFmtId="9" fontId="11" fillId="2" borderId="5" xfId="2" applyFont="1" applyFill="1" applyBorder="1" applyAlignment="1">
      <alignment horizontal="center" vertical="center"/>
    </xf>
    <xf numFmtId="0" fontId="11" fillId="2" borderId="2" xfId="0" applyFont="1" applyFill="1" applyBorder="1" applyAlignment="1">
      <alignment horizontal="center" vertical="center" wrapText="1"/>
    </xf>
    <xf numFmtId="0" fontId="4" fillId="2" borderId="5" xfId="3" quotePrefix="1" applyFont="1" applyFill="1" applyBorder="1" applyAlignment="1" applyProtection="1">
      <alignment horizontal="left" vertical="center" wrapText="1"/>
      <protection locked="0"/>
    </xf>
    <xf numFmtId="0" fontId="4" fillId="2" borderId="1" xfId="3" applyFont="1" applyFill="1" applyBorder="1" applyAlignment="1" applyProtection="1">
      <alignment horizontal="center" vertical="center" wrapText="1"/>
      <protection locked="0"/>
    </xf>
    <xf numFmtId="0" fontId="4" fillId="2" borderId="5" xfId="3" applyFont="1" applyFill="1" applyBorder="1" applyAlignment="1" applyProtection="1">
      <alignment horizontal="center" vertical="center" wrapText="1"/>
      <protection locked="0"/>
    </xf>
    <xf numFmtId="9" fontId="0" fillId="2" borderId="2" xfId="2" applyFont="1" applyFill="1" applyBorder="1" applyAlignment="1">
      <alignment horizontal="center" vertical="center"/>
    </xf>
    <xf numFmtId="0" fontId="11" fillId="2" borderId="1" xfId="0" applyFont="1" applyFill="1" applyBorder="1" applyAlignment="1">
      <alignment horizontal="center"/>
    </xf>
    <xf numFmtId="0" fontId="11" fillId="2" borderId="6" xfId="0" applyFont="1" applyFill="1" applyBorder="1" applyAlignment="1">
      <alignment horizontal="center"/>
    </xf>
    <xf numFmtId="0" fontId="11" fillId="2" borderId="5" xfId="0" applyFont="1" applyFill="1" applyBorder="1" applyAlignment="1">
      <alignment horizontal="center"/>
    </xf>
    <xf numFmtId="0" fontId="11" fillId="2" borderId="1"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4" fillId="2" borderId="2" xfId="3" quotePrefix="1" applyFill="1" applyBorder="1" applyAlignment="1" applyProtection="1">
      <alignment horizontal="left" vertical="center" wrapText="1"/>
      <protection locked="0"/>
    </xf>
    <xf numFmtId="9" fontId="11" fillId="2" borderId="2" xfId="2" applyFont="1" applyFill="1" applyBorder="1" applyAlignment="1">
      <alignment horizontal="center" vertical="center"/>
    </xf>
    <xf numFmtId="0" fontId="0" fillId="2" borderId="2" xfId="0" applyFill="1" applyBorder="1" applyAlignment="1">
      <alignment horizontal="center" vertical="center" wrapText="1"/>
    </xf>
    <xf numFmtId="0" fontId="11" fillId="2" borderId="2" xfId="0" applyFont="1" applyFill="1" applyBorder="1" applyAlignment="1">
      <alignment horizontal="left" vertical="center" wrapText="1"/>
    </xf>
    <xf numFmtId="0" fontId="11" fillId="2" borderId="2" xfId="0" applyFont="1" applyFill="1" applyBorder="1" applyAlignment="1">
      <alignment horizontal="center" vertical="center"/>
    </xf>
    <xf numFmtId="0" fontId="0" fillId="2" borderId="2" xfId="0" applyFill="1" applyBorder="1" applyAlignment="1">
      <alignment horizontal="center" vertical="center"/>
    </xf>
    <xf numFmtId="9" fontId="0" fillId="2" borderId="1" xfId="2" applyFont="1" applyFill="1" applyBorder="1" applyAlignment="1">
      <alignment horizontal="center" vertical="center"/>
    </xf>
    <xf numFmtId="9" fontId="0" fillId="2" borderId="6" xfId="2" applyFont="1" applyFill="1" applyBorder="1" applyAlignment="1">
      <alignment horizontal="center" vertical="center"/>
    </xf>
    <xf numFmtId="9" fontId="0" fillId="2" borderId="5" xfId="2" applyFont="1" applyFill="1" applyBorder="1" applyAlignment="1">
      <alignment horizontal="center" vertical="center"/>
    </xf>
    <xf numFmtId="9" fontId="11" fillId="2" borderId="1" xfId="2" applyFont="1" applyFill="1" applyBorder="1" applyAlignment="1">
      <alignment horizontal="center" vertical="center" wrapText="1"/>
    </xf>
    <xf numFmtId="9" fontId="11" fillId="2" borderId="6" xfId="2" applyFont="1" applyFill="1" applyBorder="1" applyAlignment="1">
      <alignment horizontal="center" vertical="center" wrapText="1"/>
    </xf>
    <xf numFmtId="9" fontId="11" fillId="2" borderId="5" xfId="2" applyFont="1" applyFill="1" applyBorder="1" applyAlignment="1">
      <alignment horizontal="center" vertical="center" wrapText="1"/>
    </xf>
    <xf numFmtId="0" fontId="0" fillId="2" borderId="1" xfId="0" applyFill="1" applyBorder="1" applyAlignment="1">
      <alignment horizontal="center" vertical="center" wrapText="1"/>
    </xf>
    <xf numFmtId="0" fontId="0" fillId="2" borderId="6" xfId="0" applyFill="1" applyBorder="1" applyAlignment="1">
      <alignment horizontal="center" vertical="center" wrapText="1"/>
    </xf>
    <xf numFmtId="0" fontId="0" fillId="2" borderId="5" xfId="0" applyFill="1" applyBorder="1" applyAlignment="1">
      <alignment horizontal="center" vertical="center" wrapText="1"/>
    </xf>
    <xf numFmtId="0" fontId="13" fillId="0" borderId="2" xfId="0" applyFont="1" applyBorder="1" applyAlignment="1">
      <alignment horizontal="center" wrapText="1"/>
    </xf>
    <xf numFmtId="0" fontId="0" fillId="2" borderId="1" xfId="0" applyFill="1" applyBorder="1" applyAlignment="1">
      <alignment horizontal="center"/>
    </xf>
    <xf numFmtId="0" fontId="0" fillId="2" borderId="6"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left" vertical="center" wrapText="1"/>
    </xf>
    <xf numFmtId="0" fontId="4" fillId="2" borderId="6" xfId="3" applyFont="1" applyFill="1" applyBorder="1" applyAlignment="1" applyProtection="1">
      <alignment horizontal="center" vertical="center" wrapText="1"/>
      <protection locked="0"/>
    </xf>
    <xf numFmtId="0" fontId="4" fillId="2" borderId="1" xfId="2" applyNumberFormat="1" applyFont="1" applyFill="1" applyBorder="1" applyAlignment="1">
      <alignment horizontal="center" vertical="center" wrapText="1"/>
    </xf>
    <xf numFmtId="0" fontId="4" fillId="2" borderId="6" xfId="2" applyNumberFormat="1" applyFont="1" applyFill="1" applyBorder="1" applyAlignment="1">
      <alignment horizontal="center" vertical="center" wrapText="1"/>
    </xf>
    <xf numFmtId="0" fontId="23" fillId="0" borderId="2" xfId="0" applyFont="1" applyBorder="1" applyAlignment="1">
      <alignment horizontal="center" wrapText="1"/>
    </xf>
    <xf numFmtId="0" fontId="24" fillId="0" borderId="2" xfId="0" applyFont="1" applyBorder="1" applyAlignment="1">
      <alignment horizontal="center" wrapText="1"/>
    </xf>
    <xf numFmtId="0" fontId="15" fillId="0" borderId="0" xfId="0" applyFont="1" applyAlignment="1">
      <alignment horizontal="center" vertical="center"/>
    </xf>
    <xf numFmtId="0" fontId="15" fillId="0" borderId="7" xfId="0" applyFont="1" applyBorder="1" applyAlignment="1">
      <alignment horizontal="center" vertical="center"/>
    </xf>
    <xf numFmtId="0" fontId="17" fillId="6" borderId="2" xfId="0" applyFont="1" applyFill="1" applyBorder="1" applyAlignment="1">
      <alignment horizontal="center" vertical="center" wrapText="1"/>
    </xf>
    <xf numFmtId="164" fontId="5" fillId="6" borderId="1" xfId="1" applyNumberFormat="1" applyFont="1" applyFill="1" applyBorder="1" applyAlignment="1">
      <alignment horizontal="center" vertical="center" wrapText="1"/>
    </xf>
    <xf numFmtId="164" fontId="5" fillId="6" borderId="5" xfId="1" applyNumberFormat="1" applyFont="1" applyFill="1" applyBorder="1" applyAlignment="1">
      <alignment horizontal="center" vertical="center" wrapText="1"/>
    </xf>
    <xf numFmtId="0" fontId="18" fillId="6" borderId="3" xfId="0" applyFont="1" applyFill="1" applyBorder="1" applyAlignment="1">
      <alignment horizontal="center" vertical="center" wrapText="1"/>
    </xf>
    <xf numFmtId="0" fontId="18" fillId="6" borderId="13"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13" xfId="0" applyFont="1" applyBorder="1" applyAlignment="1">
      <alignment horizontal="center" vertical="center" wrapText="1"/>
    </xf>
    <xf numFmtId="0" fontId="5" fillId="6" borderId="1" xfId="0" applyFont="1" applyFill="1" applyBorder="1" applyAlignment="1">
      <alignment horizontal="center" vertical="center" wrapText="1"/>
    </xf>
    <xf numFmtId="0" fontId="5" fillId="6" borderId="5" xfId="0" applyFont="1" applyFill="1" applyBorder="1" applyAlignment="1">
      <alignment horizontal="center" vertical="center" wrapText="1"/>
    </xf>
    <xf numFmtId="9" fontId="5" fillId="6" borderId="1" xfId="2" applyFont="1" applyFill="1" applyBorder="1" applyAlignment="1">
      <alignment horizontal="center" vertical="center" wrapText="1"/>
    </xf>
    <xf numFmtId="9" fontId="5" fillId="6" borderId="5" xfId="2" applyFont="1" applyFill="1" applyBorder="1" applyAlignment="1">
      <alignment horizontal="center" vertical="center" wrapText="1"/>
    </xf>
    <xf numFmtId="0" fontId="5" fillId="6" borderId="3" xfId="0" applyFont="1" applyFill="1" applyBorder="1" applyAlignment="1">
      <alignment horizontal="center" vertical="center" wrapText="1"/>
    </xf>
    <xf numFmtId="0" fontId="5" fillId="6" borderId="4" xfId="0" applyFont="1" applyFill="1" applyBorder="1" applyAlignment="1">
      <alignment horizontal="center" vertical="center" wrapText="1"/>
    </xf>
    <xf numFmtId="0" fontId="24" fillId="0" borderId="10" xfId="0" applyFont="1" applyBorder="1" applyAlignment="1">
      <alignment horizontal="center" wrapText="1"/>
    </xf>
    <xf numFmtId="0" fontId="24" fillId="0" borderId="11" xfId="0" applyFont="1" applyBorder="1" applyAlignment="1">
      <alignment horizontal="center" wrapText="1"/>
    </xf>
    <xf numFmtId="0" fontId="4" fillId="0" borderId="1" xfId="0" quotePrefix="1" applyFont="1" applyBorder="1" applyAlignment="1">
      <alignment vertical="center" wrapText="1"/>
    </xf>
    <xf numFmtId="0" fontId="4" fillId="0" borderId="5" xfId="0" quotePrefix="1" applyFont="1" applyBorder="1" applyAlignment="1">
      <alignment vertical="center" wrapText="1"/>
    </xf>
    <xf numFmtId="9" fontId="0" fillId="0" borderId="1" xfId="2" applyFont="1" applyBorder="1" applyAlignment="1">
      <alignment horizontal="center" vertical="center"/>
    </xf>
    <xf numFmtId="9" fontId="0" fillId="0" borderId="5" xfId="2" applyFont="1" applyBorder="1" applyAlignment="1">
      <alignment horizontal="center" vertical="center"/>
    </xf>
    <xf numFmtId="0" fontId="0" fillId="0" borderId="1" xfId="0" applyBorder="1" applyAlignment="1">
      <alignment horizontal="center"/>
    </xf>
    <xf numFmtId="0" fontId="0" fillId="0" borderId="5" xfId="0" applyBorder="1" applyAlignment="1">
      <alignment horizontal="center"/>
    </xf>
    <xf numFmtId="0" fontId="4" fillId="0" borderId="2" xfId="0" quotePrefix="1" applyFont="1" applyBorder="1" applyAlignment="1">
      <alignment vertical="center" wrapText="1"/>
    </xf>
    <xf numFmtId="9" fontId="11" fillId="0" borderId="2" xfId="2" applyFont="1" applyBorder="1" applyAlignment="1">
      <alignment horizontal="center" vertical="center"/>
    </xf>
    <xf numFmtId="0" fontId="11" fillId="0" borderId="2" xfId="0" applyFont="1" applyBorder="1" applyAlignment="1">
      <alignment horizontal="center" vertical="center"/>
    </xf>
    <xf numFmtId="0" fontId="11" fillId="0" borderId="2" xfId="0" applyFont="1" applyBorder="1" applyAlignment="1">
      <alignment horizontal="center" vertical="center" wrapText="1"/>
    </xf>
    <xf numFmtId="9" fontId="11" fillId="0" borderId="2" xfId="2" applyFont="1" applyBorder="1" applyAlignment="1">
      <alignment horizontal="center" vertical="center" wrapText="1"/>
    </xf>
    <xf numFmtId="9" fontId="11" fillId="0" borderId="1" xfId="2" applyFont="1" applyBorder="1" applyAlignment="1">
      <alignment horizontal="center" vertical="center"/>
    </xf>
    <xf numFmtId="9" fontId="11" fillId="0" borderId="6" xfId="2" applyFont="1" applyBorder="1" applyAlignment="1">
      <alignment horizontal="center" vertical="center"/>
    </xf>
    <xf numFmtId="9" fontId="11" fillId="0" borderId="5" xfId="2" applyFont="1" applyBorder="1" applyAlignment="1">
      <alignment horizontal="center" vertical="center"/>
    </xf>
    <xf numFmtId="9" fontId="11" fillId="0" borderId="2" xfId="0" applyNumberFormat="1" applyFont="1" applyBorder="1" applyAlignment="1">
      <alignment horizontal="center" vertical="center"/>
    </xf>
    <xf numFmtId="0" fontId="11" fillId="0" borderId="2" xfId="0" applyFont="1" applyBorder="1" applyAlignment="1">
      <alignment horizontal="left" wrapText="1"/>
    </xf>
    <xf numFmtId="0" fontId="11" fillId="0" borderId="1"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5" xfId="0" applyFont="1" applyBorder="1" applyAlignment="1">
      <alignment horizontal="center" vertical="center" wrapText="1"/>
    </xf>
    <xf numFmtId="9" fontId="11" fillId="0" borderId="1" xfId="0" applyNumberFormat="1" applyFont="1" applyBorder="1" applyAlignment="1">
      <alignment horizontal="center" vertical="center"/>
    </xf>
    <xf numFmtId="0" fontId="11" fillId="0" borderId="6"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cellXfs>
  <cellStyles count="7">
    <cellStyle name="Millares" xfId="1" builtinId="3"/>
    <cellStyle name="Normal" xfId="0" builtinId="0"/>
    <cellStyle name="Normal 2 2" xfId="3" xr:uid="{28E4CA83-1717-4E95-B5AF-A3296E45B8FE}"/>
    <cellStyle name="Normal 2 2 2" xfId="5" xr:uid="{49C9F7C0-F317-4408-9CC8-BC9C58E43174}"/>
    <cellStyle name="Porcentaje" xfId="2" builtinId="5"/>
    <cellStyle name="Porcentaje 4" xfId="4" xr:uid="{DA08B055-D118-4918-8AA7-44EBB5138FA4}"/>
    <cellStyle name="Porcentaje 4 3" xfId="6" xr:uid="{02278DB4-2942-4CF3-BB59-406139DFF38D}"/>
  </cellStyles>
  <dxfs count="40">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s>
  <tableStyles count="0" defaultTableStyle="TableStyleMedium2" defaultPivotStyle="PivotStyleLight16"/>
  <colors>
    <mruColors>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1.2. Riesgos para la integridad'!A1"/><Relationship Id="rId13" Type="http://schemas.openxmlformats.org/officeDocument/2006/relationships/hyperlink" Target="#'4.1.Racionalizaci&#243;n de tr&#225;mites'!A1"/><Relationship Id="rId18" Type="http://schemas.openxmlformats.org/officeDocument/2006/relationships/hyperlink" Target="#'3.1. AIPT'!A1"/><Relationship Id="rId3" Type="http://schemas.openxmlformats.org/officeDocument/2006/relationships/hyperlink" Target="#'3. LEGALIDAD Y ESTADO ABIERTO'!A1"/><Relationship Id="rId7" Type="http://schemas.openxmlformats.org/officeDocument/2006/relationships/hyperlink" Target="#'1.1. Riesgos de corrupci&#243;n'!A1"/><Relationship Id="rId12" Type="http://schemas.openxmlformats.org/officeDocument/2006/relationships/hyperlink" Target="#'3.3. Integridad en el SP'!A1"/><Relationship Id="rId17" Type="http://schemas.openxmlformats.org/officeDocument/2006/relationships/hyperlink" Target="#'1.5. Debida diligencia'!A1"/><Relationship Id="rId2" Type="http://schemas.openxmlformats.org/officeDocument/2006/relationships/hyperlink" Target="#'2. REDES Y ARTICULACI&#211;N'!A1"/><Relationship Id="rId16" Type="http://schemas.openxmlformats.org/officeDocument/2006/relationships/hyperlink" Target="#'1.4. Canales de denuncia'!A1"/><Relationship Id="rId1" Type="http://schemas.openxmlformats.org/officeDocument/2006/relationships/image" Target="../media/image1.png"/><Relationship Id="rId6" Type="http://schemas.openxmlformats.org/officeDocument/2006/relationships/hyperlink" Target="#'1. GESTI&#211;N DEL RIESGO'!A1"/><Relationship Id="rId11" Type="http://schemas.openxmlformats.org/officeDocument/2006/relationships/hyperlink" Target="#'2.2. Redes externas'!A1"/><Relationship Id="rId5" Type="http://schemas.openxmlformats.org/officeDocument/2006/relationships/hyperlink" Target="#'5. FORMACI&#211;N'!A1"/><Relationship Id="rId15" Type="http://schemas.openxmlformats.org/officeDocument/2006/relationships/hyperlink" Target="#'4.3. Conflicto de Intereses'!A1"/><Relationship Id="rId10" Type="http://schemas.openxmlformats.org/officeDocument/2006/relationships/hyperlink" Target="#'2.1. Redes internas'!A1"/><Relationship Id="rId19" Type="http://schemas.openxmlformats.org/officeDocument/2006/relationships/hyperlink" Target="#'3.2. PCC y RCC'!A1"/><Relationship Id="rId4" Type="http://schemas.openxmlformats.org/officeDocument/2006/relationships/hyperlink" Target="#'4. INICIATIVAS ADICIONALES'!A1"/><Relationship Id="rId9" Type="http://schemas.openxmlformats.org/officeDocument/2006/relationships/hyperlink" Target="#'1.3. LAFT - FPADM'!A1"/><Relationship Id="rId14" Type="http://schemas.openxmlformats.org/officeDocument/2006/relationships/hyperlink" Target="#'4.2. Relacionamiento Ciudadano'!A1"/></Relationships>
</file>

<file path=xl/drawings/_rels/drawing3.xml.rels><?xml version="1.0" encoding="UTF-8" standalone="yes"?>
<Relationships xmlns="http://schemas.openxmlformats.org/package/2006/relationships"><Relationship Id="rId3" Type="http://schemas.openxmlformats.org/officeDocument/2006/relationships/hyperlink" Target="#PTEP!A1"/><Relationship Id="rId2" Type="http://schemas.openxmlformats.org/officeDocument/2006/relationships/hyperlink" Target="#'1.1. Riesgos de corrupci&#243;n'!A1"/><Relationship Id="rId1" Type="http://schemas.openxmlformats.org/officeDocument/2006/relationships/image" Target="../media/image1.png"/><Relationship Id="rId5" Type="http://schemas.openxmlformats.org/officeDocument/2006/relationships/image" Target="../media/image3.svg"/><Relationship Id="rId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5.gif"/><Relationship Id="rId7" Type="http://schemas.openxmlformats.org/officeDocument/2006/relationships/hyperlink" Target="#'1. GESTI&#211;N DEL RIESGO'!A1"/><Relationship Id="rId2" Type="http://schemas.openxmlformats.org/officeDocument/2006/relationships/hyperlink" Target="https://mail.google.com/mail/u/1?ui=2&amp;ik=0cb8c02751&amp;attid=0.1&amp;permmsgid=msg-f:1809373432879982084&amp;th=191c2f8cfcd72604&amp;view=att&amp;disp=inline&amp;realattid=f_m0pi0hhg3" TargetMode="External"/><Relationship Id="rId1" Type="http://schemas.openxmlformats.org/officeDocument/2006/relationships/image" Target="../media/image4.png"/><Relationship Id="rId6" Type="http://schemas.openxmlformats.org/officeDocument/2006/relationships/image" Target="../media/image7.svg"/><Relationship Id="rId5" Type="http://schemas.openxmlformats.org/officeDocument/2006/relationships/image" Target="../media/image6.png"/><Relationship Id="rId4" Type="http://schemas.openxmlformats.org/officeDocument/2006/relationships/hyperlink" Target="#PTEP!A1"/><Relationship Id="rId9" Type="http://schemas.openxmlformats.org/officeDocument/2006/relationships/image" Target="../media/image9.svg"/></Relationships>
</file>

<file path=xl/drawings/_rels/drawing5.xml.rels><?xml version="1.0" encoding="UTF-8" standalone="yes"?>
<Relationships xmlns="http://schemas.openxmlformats.org/package/2006/relationships"><Relationship Id="rId3" Type="http://schemas.openxmlformats.org/officeDocument/2006/relationships/image" Target="../media/image7.svg"/><Relationship Id="rId2" Type="http://schemas.openxmlformats.org/officeDocument/2006/relationships/image" Target="../media/image6.png"/><Relationship Id="rId1" Type="http://schemas.openxmlformats.org/officeDocument/2006/relationships/hyperlink" Target="#PTEP!A1"/><Relationship Id="rId6" Type="http://schemas.openxmlformats.org/officeDocument/2006/relationships/image" Target="../media/image9.svg"/><Relationship Id="rId5" Type="http://schemas.openxmlformats.org/officeDocument/2006/relationships/image" Target="../media/image8.png"/><Relationship Id="rId4" Type="http://schemas.openxmlformats.org/officeDocument/2006/relationships/hyperlink" Target="#'1. GESTI&#211;N DEL RIESGO'!A1"/></Relationships>
</file>

<file path=xl/drawings/_rels/drawing6.xml.rels><?xml version="1.0" encoding="UTF-8" standalone="yes"?>
<Relationships xmlns="http://schemas.openxmlformats.org/package/2006/relationships"><Relationship Id="rId3" Type="http://schemas.openxmlformats.org/officeDocument/2006/relationships/image" Target="../media/image7.svg"/><Relationship Id="rId2" Type="http://schemas.openxmlformats.org/officeDocument/2006/relationships/image" Target="../media/image6.png"/><Relationship Id="rId1" Type="http://schemas.openxmlformats.org/officeDocument/2006/relationships/hyperlink" Target="#PTEP!A1"/><Relationship Id="rId6" Type="http://schemas.openxmlformats.org/officeDocument/2006/relationships/image" Target="../media/image9.svg"/><Relationship Id="rId5" Type="http://schemas.openxmlformats.org/officeDocument/2006/relationships/image" Target="../media/image8.png"/><Relationship Id="rId4" Type="http://schemas.openxmlformats.org/officeDocument/2006/relationships/hyperlink" Target="#'1. GESTI&#211;N DEL RIESGO'!A1"/></Relationships>
</file>

<file path=xl/drawings/_rels/drawing7.xml.rels><?xml version="1.0" encoding="UTF-8" standalone="yes"?>
<Relationships xmlns="http://schemas.openxmlformats.org/package/2006/relationships"><Relationship Id="rId3" Type="http://schemas.openxmlformats.org/officeDocument/2006/relationships/image" Target="../media/image6.png"/><Relationship Id="rId7" Type="http://schemas.openxmlformats.org/officeDocument/2006/relationships/image" Target="../media/image9.svg"/><Relationship Id="rId2" Type="http://schemas.openxmlformats.org/officeDocument/2006/relationships/hyperlink" Target="#PTEP!A1"/><Relationship Id="rId1" Type="http://schemas.openxmlformats.org/officeDocument/2006/relationships/image" Target="../media/image10.png"/><Relationship Id="rId6" Type="http://schemas.openxmlformats.org/officeDocument/2006/relationships/image" Target="../media/image8.png"/><Relationship Id="rId5" Type="http://schemas.openxmlformats.org/officeDocument/2006/relationships/hyperlink" Target="#'1. GESTI&#211;N DEL RIESGO'!A1"/><Relationship Id="rId4" Type="http://schemas.openxmlformats.org/officeDocument/2006/relationships/image" Target="../media/image7.svg"/></Relationships>
</file>

<file path=xl/drawings/_rels/drawing8.xml.rels><?xml version="1.0" encoding="UTF-8" standalone="yes"?>
<Relationships xmlns="http://schemas.openxmlformats.org/package/2006/relationships"><Relationship Id="rId3" Type="http://schemas.openxmlformats.org/officeDocument/2006/relationships/image" Target="../media/image6.png"/><Relationship Id="rId7" Type="http://schemas.openxmlformats.org/officeDocument/2006/relationships/image" Target="../media/image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8.png"/><Relationship Id="rId5" Type="http://schemas.openxmlformats.org/officeDocument/2006/relationships/hyperlink" Target="#'1. GESTI&#211;N DEL RIESGO'!A1"/><Relationship Id="rId4" Type="http://schemas.openxmlformats.org/officeDocument/2006/relationships/image" Target="../media/image7.svg"/></Relationships>
</file>

<file path=xl/drawings/_rels/drawing9.xml.rels><?xml version="1.0" encoding="UTF-8" standalone="yes"?>
<Relationships xmlns="http://schemas.openxmlformats.org/package/2006/relationships"><Relationship Id="rId8" Type="http://schemas.openxmlformats.org/officeDocument/2006/relationships/hyperlink" Target="#PTEP!A1"/><Relationship Id="rId3" Type="http://schemas.openxmlformats.org/officeDocument/2006/relationships/image" Target="../media/image12.png"/><Relationship Id="rId7" Type="http://schemas.microsoft.com/office/2007/relationships/hdphoto" Target="../media/hdphoto2.wdp"/><Relationship Id="rId2" Type="http://schemas.openxmlformats.org/officeDocument/2006/relationships/hyperlink" Target="#'2.1. Redes internas'!A1"/><Relationship Id="rId1" Type="http://schemas.openxmlformats.org/officeDocument/2006/relationships/image" Target="../media/image1.png"/><Relationship Id="rId6" Type="http://schemas.openxmlformats.org/officeDocument/2006/relationships/image" Target="../media/image13.png"/><Relationship Id="rId5" Type="http://schemas.openxmlformats.org/officeDocument/2006/relationships/hyperlink" Target="#'2.2. Redes externas'!A1"/><Relationship Id="rId10" Type="http://schemas.openxmlformats.org/officeDocument/2006/relationships/image" Target="../media/image15.svg"/><Relationship Id="rId4" Type="http://schemas.microsoft.com/office/2007/relationships/hdphoto" Target="../media/hdphoto1.wdp"/><Relationship Id="rId9" Type="http://schemas.openxmlformats.org/officeDocument/2006/relationships/image" Target="../media/image1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6.png"/><Relationship Id="rId7" Type="http://schemas.openxmlformats.org/officeDocument/2006/relationships/image" Target="../media/image1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18.png"/><Relationship Id="rId5" Type="http://schemas.openxmlformats.org/officeDocument/2006/relationships/hyperlink" Target="#'2. REDES Y ARTICULACI&#211;N'!A1"/><Relationship Id="rId4" Type="http://schemas.openxmlformats.org/officeDocument/2006/relationships/image" Target="../media/image17.svg"/></Relationships>
</file>

<file path=xl/drawings/_rels/drawing11.xml.rels><?xml version="1.0" encoding="UTF-8" standalone="yes"?>
<Relationships xmlns="http://schemas.openxmlformats.org/package/2006/relationships"><Relationship Id="rId3" Type="http://schemas.openxmlformats.org/officeDocument/2006/relationships/image" Target="../media/image16.png"/><Relationship Id="rId7" Type="http://schemas.openxmlformats.org/officeDocument/2006/relationships/image" Target="../media/image1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18.png"/><Relationship Id="rId5" Type="http://schemas.openxmlformats.org/officeDocument/2006/relationships/hyperlink" Target="#'2. REDES Y ARTICULACI&#211;N'!A1"/><Relationship Id="rId4" Type="http://schemas.openxmlformats.org/officeDocument/2006/relationships/image" Target="../media/image17.svg"/></Relationships>
</file>

<file path=xl/drawings/_rels/drawing12.xml.rels><?xml version="1.0" encoding="UTF-8" standalone="yes"?>
<Relationships xmlns="http://schemas.openxmlformats.org/package/2006/relationships"><Relationship Id="rId8" Type="http://schemas.openxmlformats.org/officeDocument/2006/relationships/hyperlink" Target="#'3.3. Integridad en el SP'!A1"/><Relationship Id="rId13" Type="http://schemas.openxmlformats.org/officeDocument/2006/relationships/image" Target="../media/image25.svg"/><Relationship Id="rId3" Type="http://schemas.openxmlformats.org/officeDocument/2006/relationships/image" Target="../media/image21.png"/><Relationship Id="rId7" Type="http://schemas.microsoft.com/office/2007/relationships/hdphoto" Target="../media/hdphoto4.wdp"/><Relationship Id="rId12" Type="http://schemas.openxmlformats.org/officeDocument/2006/relationships/image" Target="../media/image24.png"/><Relationship Id="rId2" Type="http://schemas.openxmlformats.org/officeDocument/2006/relationships/hyperlink" Target="#'3.1. AIPT'!A1"/><Relationship Id="rId1" Type="http://schemas.openxmlformats.org/officeDocument/2006/relationships/image" Target="../media/image20.png"/><Relationship Id="rId6" Type="http://schemas.openxmlformats.org/officeDocument/2006/relationships/image" Target="../media/image22.png"/><Relationship Id="rId11" Type="http://schemas.openxmlformats.org/officeDocument/2006/relationships/hyperlink" Target="#PTEP!A1"/><Relationship Id="rId5" Type="http://schemas.openxmlformats.org/officeDocument/2006/relationships/hyperlink" Target="#'3.2. PCC y RCC'!A1"/><Relationship Id="rId10" Type="http://schemas.microsoft.com/office/2007/relationships/hdphoto" Target="../media/hdphoto5.wdp"/><Relationship Id="rId4" Type="http://schemas.microsoft.com/office/2007/relationships/hdphoto" Target="../media/hdphoto3.wdp"/><Relationship Id="rId9" Type="http://schemas.openxmlformats.org/officeDocument/2006/relationships/image" Target="../media/image23.png"/></Relationships>
</file>

<file path=xl/drawings/_rels/drawing13.xml.rels><?xml version="1.0" encoding="UTF-8" standalone="yes"?>
<Relationships xmlns="http://schemas.openxmlformats.org/package/2006/relationships"><Relationship Id="rId3" Type="http://schemas.openxmlformats.org/officeDocument/2006/relationships/image" Target="../media/image26.png"/><Relationship Id="rId7" Type="http://schemas.openxmlformats.org/officeDocument/2006/relationships/image" Target="../media/image2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28.png"/><Relationship Id="rId5" Type="http://schemas.openxmlformats.org/officeDocument/2006/relationships/hyperlink" Target="#'3. LEGALIDAD Y ESTADO ABIERTO'!A1"/><Relationship Id="rId4" Type="http://schemas.openxmlformats.org/officeDocument/2006/relationships/image" Target="../media/image27.svg"/></Relationships>
</file>

<file path=xl/drawings/_rels/drawing14.xml.rels><?xml version="1.0" encoding="UTF-8" standalone="yes"?>
<Relationships xmlns="http://schemas.openxmlformats.org/package/2006/relationships"><Relationship Id="rId3" Type="http://schemas.openxmlformats.org/officeDocument/2006/relationships/image" Target="../media/image26.png"/><Relationship Id="rId7" Type="http://schemas.openxmlformats.org/officeDocument/2006/relationships/image" Target="../media/image2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28.png"/><Relationship Id="rId5" Type="http://schemas.openxmlformats.org/officeDocument/2006/relationships/hyperlink" Target="#'3. LEGALIDAD Y ESTADO ABIERTO'!A1"/><Relationship Id="rId4" Type="http://schemas.openxmlformats.org/officeDocument/2006/relationships/image" Target="../media/image27.svg"/></Relationships>
</file>

<file path=xl/drawings/_rels/drawing15.xml.rels><?xml version="1.0" encoding="UTF-8" standalone="yes"?>
<Relationships xmlns="http://schemas.openxmlformats.org/package/2006/relationships"><Relationship Id="rId3" Type="http://schemas.openxmlformats.org/officeDocument/2006/relationships/image" Target="../media/image26.png"/><Relationship Id="rId7" Type="http://schemas.openxmlformats.org/officeDocument/2006/relationships/image" Target="../media/image29.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28.png"/><Relationship Id="rId5" Type="http://schemas.openxmlformats.org/officeDocument/2006/relationships/hyperlink" Target="#'3. LEGALIDAD Y ESTADO ABIERTO'!A1"/><Relationship Id="rId4" Type="http://schemas.openxmlformats.org/officeDocument/2006/relationships/image" Target="../media/image27.svg"/></Relationships>
</file>

<file path=xl/drawings/_rels/drawing16.xml.rels><?xml version="1.0" encoding="UTF-8" standalone="yes"?>
<Relationships xmlns="http://schemas.openxmlformats.org/package/2006/relationships"><Relationship Id="rId8" Type="http://schemas.openxmlformats.org/officeDocument/2006/relationships/hyperlink" Target="#'4.3. Conflicto de Intereses'!A1"/><Relationship Id="rId3" Type="http://schemas.openxmlformats.org/officeDocument/2006/relationships/image" Target="../media/image30.png"/><Relationship Id="rId7" Type="http://schemas.microsoft.com/office/2007/relationships/hdphoto" Target="../media/hdphoto7.wdp"/><Relationship Id="rId12" Type="http://schemas.openxmlformats.org/officeDocument/2006/relationships/image" Target="../media/image34.svg"/><Relationship Id="rId2" Type="http://schemas.openxmlformats.org/officeDocument/2006/relationships/hyperlink" Target="#'4.1.Racionalizaci&#243;n de tr&#225;mites'!A1"/><Relationship Id="rId1" Type="http://schemas.openxmlformats.org/officeDocument/2006/relationships/image" Target="../media/image20.png"/><Relationship Id="rId6" Type="http://schemas.openxmlformats.org/officeDocument/2006/relationships/image" Target="../media/image31.png"/><Relationship Id="rId11" Type="http://schemas.openxmlformats.org/officeDocument/2006/relationships/image" Target="../media/image33.png"/><Relationship Id="rId5" Type="http://schemas.openxmlformats.org/officeDocument/2006/relationships/hyperlink" Target="#'4.2. Relacionamiento Ciudadano'!A1"/><Relationship Id="rId10" Type="http://schemas.openxmlformats.org/officeDocument/2006/relationships/hyperlink" Target="#PTEP!A1"/><Relationship Id="rId4" Type="http://schemas.microsoft.com/office/2007/relationships/hdphoto" Target="../media/hdphoto6.wdp"/><Relationship Id="rId9" Type="http://schemas.openxmlformats.org/officeDocument/2006/relationships/image" Target="../media/image3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3.png"/><Relationship Id="rId7" Type="http://schemas.openxmlformats.org/officeDocument/2006/relationships/image" Target="../media/image36.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35.png"/><Relationship Id="rId5" Type="http://schemas.openxmlformats.org/officeDocument/2006/relationships/hyperlink" Target="#'4. INICIATIVAS ADICIONALES'!A1"/><Relationship Id="rId4" Type="http://schemas.openxmlformats.org/officeDocument/2006/relationships/image" Target="../media/image34.svg"/></Relationships>
</file>

<file path=xl/drawings/_rels/drawing18.xml.rels><?xml version="1.0" encoding="UTF-8" standalone="yes"?>
<Relationships xmlns="http://schemas.openxmlformats.org/package/2006/relationships"><Relationship Id="rId3" Type="http://schemas.openxmlformats.org/officeDocument/2006/relationships/image" Target="../media/image33.png"/><Relationship Id="rId7" Type="http://schemas.openxmlformats.org/officeDocument/2006/relationships/image" Target="../media/image36.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35.png"/><Relationship Id="rId5" Type="http://schemas.openxmlformats.org/officeDocument/2006/relationships/hyperlink" Target="#'4. INICIATIVAS ADICIONALES'!A1"/><Relationship Id="rId4" Type="http://schemas.openxmlformats.org/officeDocument/2006/relationships/image" Target="../media/image34.svg"/></Relationships>
</file>

<file path=xl/drawings/_rels/drawing19.xml.rels><?xml version="1.0" encoding="UTF-8" standalone="yes"?>
<Relationships xmlns="http://schemas.openxmlformats.org/package/2006/relationships"><Relationship Id="rId3" Type="http://schemas.openxmlformats.org/officeDocument/2006/relationships/image" Target="../media/image33.png"/><Relationship Id="rId7" Type="http://schemas.openxmlformats.org/officeDocument/2006/relationships/image" Target="../media/image36.svg"/><Relationship Id="rId2" Type="http://schemas.openxmlformats.org/officeDocument/2006/relationships/hyperlink" Target="#PTEP!A1"/><Relationship Id="rId1" Type="http://schemas.openxmlformats.org/officeDocument/2006/relationships/image" Target="../media/image11.png"/><Relationship Id="rId6" Type="http://schemas.openxmlformats.org/officeDocument/2006/relationships/image" Target="../media/image35.png"/><Relationship Id="rId5" Type="http://schemas.openxmlformats.org/officeDocument/2006/relationships/hyperlink" Target="#'4. INICIATIVAS ADICIONALES'!A1"/><Relationship Id="rId4" Type="http://schemas.openxmlformats.org/officeDocument/2006/relationships/image" Target="../media/image34.svg"/></Relationships>
</file>

<file path=xl/drawings/_rels/drawing20.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PTEP!A1"/><Relationship Id="rId1" Type="http://schemas.openxmlformats.org/officeDocument/2006/relationships/image" Target="../media/image11.png"/><Relationship Id="rId4" Type="http://schemas.openxmlformats.org/officeDocument/2006/relationships/image" Target="../media/image7.sv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0</xdr:row>
      <xdr:rowOff>28575</xdr:rowOff>
    </xdr:from>
    <xdr:to>
      <xdr:col>1</xdr:col>
      <xdr:colOff>0</xdr:colOff>
      <xdr:row>2</xdr:row>
      <xdr:rowOff>371475</xdr:rowOff>
    </xdr:to>
    <xdr:pic>
      <xdr:nvPicPr>
        <xdr:cNvPr id="2" name="Picture 647898253">
          <a:extLst>
            <a:ext uri="{FF2B5EF4-FFF2-40B4-BE49-F238E27FC236}">
              <a16:creationId xmlns:a16="http://schemas.microsoft.com/office/drawing/2014/main" id="{E666FD03-FED0-48D5-B4A8-37F271DA952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 y="28575"/>
          <a:ext cx="733425" cy="9239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209550</xdr:colOff>
      <xdr:row>0</xdr:row>
      <xdr:rowOff>114300</xdr:rowOff>
    </xdr:from>
    <xdr:to>
      <xdr:col>1</xdr:col>
      <xdr:colOff>504825</xdr:colOff>
      <xdr:row>6</xdr:row>
      <xdr:rowOff>28575</xdr:rowOff>
    </xdr:to>
    <xdr:pic>
      <xdr:nvPicPr>
        <xdr:cNvPr id="2" name="Picture 647898253">
          <a:extLst>
            <a:ext uri="{FF2B5EF4-FFF2-40B4-BE49-F238E27FC236}">
              <a16:creationId xmlns:a16="http://schemas.microsoft.com/office/drawing/2014/main" id="{0E41A53E-E46F-47BF-89A6-DD0C822AAEE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114300"/>
          <a:ext cx="1057275" cy="1057275"/>
        </a:xfrm>
        <a:prstGeom prst="rect">
          <a:avLst/>
        </a:prstGeom>
      </xdr:spPr>
    </xdr:pic>
    <xdr:clientData/>
  </xdr:twoCellAnchor>
  <xdr:twoCellAnchor>
    <xdr:from>
      <xdr:col>0</xdr:col>
      <xdr:colOff>438150</xdr:colOff>
      <xdr:row>9</xdr:row>
      <xdr:rowOff>142876</xdr:rowOff>
    </xdr:from>
    <xdr:to>
      <xdr:col>10</xdr:col>
      <xdr:colOff>1071589</xdr:colOff>
      <xdr:row>30</xdr:row>
      <xdr:rowOff>125775</xdr:rowOff>
    </xdr:to>
    <xdr:grpSp>
      <xdr:nvGrpSpPr>
        <xdr:cNvPr id="16" name="Group 23">
          <a:extLst>
            <a:ext uri="{FF2B5EF4-FFF2-40B4-BE49-F238E27FC236}">
              <a16:creationId xmlns:a16="http://schemas.microsoft.com/office/drawing/2014/main" id="{39C2187F-D2FC-47BE-B917-00F4509080FE}"/>
            </a:ext>
          </a:extLst>
        </xdr:cNvPr>
        <xdr:cNvGrpSpPr/>
      </xdr:nvGrpSpPr>
      <xdr:grpSpPr>
        <a:xfrm>
          <a:off x="438150" y="1857376"/>
          <a:ext cx="8253439" cy="3983399"/>
          <a:chOff x="764311" y="2902497"/>
          <a:chExt cx="10103550" cy="4277360"/>
        </a:xfrm>
      </xdr:grpSpPr>
      <xdr:sp macro="" textlink="">
        <xdr:nvSpPr>
          <xdr:cNvPr id="17" name="TextBox 18">
            <a:hlinkClick xmlns:r="http://schemas.openxmlformats.org/officeDocument/2006/relationships" r:id="rId2"/>
            <a:extLst>
              <a:ext uri="{FF2B5EF4-FFF2-40B4-BE49-F238E27FC236}">
                <a16:creationId xmlns:a16="http://schemas.microsoft.com/office/drawing/2014/main" id="{1E948F68-2767-4ED0-9E8A-72C264881DBB}"/>
              </a:ext>
            </a:extLst>
          </xdr:cNvPr>
          <xdr:cNvSpPr txBox="1"/>
        </xdr:nvSpPr>
        <xdr:spPr>
          <a:xfrm>
            <a:off x="7315432" y="2902497"/>
            <a:ext cx="3552429" cy="449611"/>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400" b="1" kern="1200" cap="all">
                <a:solidFill>
                  <a:schemeClr val="tx2">
                    <a:lumMod val="75000"/>
                  </a:schemeClr>
                </a:solidFill>
                <a:latin typeface="Nunito  "/>
                <a:ea typeface="+mn-ea"/>
                <a:cs typeface="+mn-cs"/>
              </a:rPr>
              <a:t>2. REDES Y ARTICULACIÓN</a:t>
            </a:r>
          </a:p>
        </xdr:txBody>
      </xdr:sp>
      <xdr:sp macro="" textlink="">
        <xdr:nvSpPr>
          <xdr:cNvPr id="18" name="TextBox 19">
            <a:hlinkClick xmlns:r="http://schemas.openxmlformats.org/officeDocument/2006/relationships" r:id="rId3"/>
            <a:extLst>
              <a:ext uri="{FF2B5EF4-FFF2-40B4-BE49-F238E27FC236}">
                <a16:creationId xmlns:a16="http://schemas.microsoft.com/office/drawing/2014/main" id="{6275C613-AC45-49CC-8AAA-39B809981933}"/>
              </a:ext>
            </a:extLst>
          </xdr:cNvPr>
          <xdr:cNvSpPr txBox="1"/>
        </xdr:nvSpPr>
        <xdr:spPr>
          <a:xfrm>
            <a:off x="7544998" y="4791522"/>
            <a:ext cx="3200399" cy="703706"/>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b="1" kern="1200" cap="all">
                <a:solidFill>
                  <a:schemeClr val="accent6">
                    <a:lumMod val="75000"/>
                  </a:schemeClr>
                </a:solidFill>
                <a:latin typeface="Nunito  "/>
                <a:ea typeface="+mn-ea"/>
                <a:cs typeface="+mn-cs"/>
              </a:rPr>
              <a:t>3. LEGALIDAD Y ESTADO ABIERTO</a:t>
            </a:r>
          </a:p>
        </xdr:txBody>
      </xdr:sp>
      <xdr:sp macro="" textlink="">
        <xdr:nvSpPr>
          <xdr:cNvPr id="19" name="TextBox 20">
            <a:hlinkClick xmlns:r="http://schemas.openxmlformats.org/officeDocument/2006/relationships" r:id="rId4"/>
            <a:extLst>
              <a:ext uri="{FF2B5EF4-FFF2-40B4-BE49-F238E27FC236}">
                <a16:creationId xmlns:a16="http://schemas.microsoft.com/office/drawing/2014/main" id="{296F03BC-6CE6-4B46-A5A0-3FED92003868}"/>
              </a:ext>
            </a:extLst>
          </xdr:cNvPr>
          <xdr:cNvSpPr txBox="1"/>
        </xdr:nvSpPr>
        <xdr:spPr>
          <a:xfrm>
            <a:off x="4031247" y="6476151"/>
            <a:ext cx="2455884" cy="703706"/>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b="1" kern="1200" cap="all">
                <a:solidFill>
                  <a:schemeClr val="bg2">
                    <a:lumMod val="50000"/>
                  </a:schemeClr>
                </a:solidFill>
                <a:latin typeface="Nunito  "/>
                <a:ea typeface="+mn-ea"/>
                <a:cs typeface="+mn-cs"/>
              </a:rPr>
              <a:t>4. INICIATIVAS ADICIONALES</a:t>
            </a:r>
          </a:p>
        </xdr:txBody>
      </xdr:sp>
      <xdr:sp macro="" textlink="">
        <xdr:nvSpPr>
          <xdr:cNvPr id="20" name="TextBox 21">
            <a:hlinkClick xmlns:r="http://schemas.openxmlformats.org/officeDocument/2006/relationships" r:id="rId5"/>
            <a:extLst>
              <a:ext uri="{FF2B5EF4-FFF2-40B4-BE49-F238E27FC236}">
                <a16:creationId xmlns:a16="http://schemas.microsoft.com/office/drawing/2014/main" id="{EEA51365-2EEE-40D2-802A-D17B63D44B46}"/>
              </a:ext>
            </a:extLst>
          </xdr:cNvPr>
          <xdr:cNvSpPr txBox="1"/>
        </xdr:nvSpPr>
        <xdr:spPr>
          <a:xfrm>
            <a:off x="764311" y="5387387"/>
            <a:ext cx="2901222" cy="407667"/>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r>
              <a:rPr lang="en-US" sz="1400" b="1" cap="all">
                <a:solidFill>
                  <a:schemeClr val="accent2"/>
                </a:solidFill>
                <a:latin typeface="Nunito  "/>
              </a:rPr>
              <a:t>5. FORMACIÓN</a:t>
            </a:r>
          </a:p>
        </xdr:txBody>
      </xdr:sp>
      <xdr:sp macro="" textlink="">
        <xdr:nvSpPr>
          <xdr:cNvPr id="21" name="TextBox 22">
            <a:hlinkClick xmlns:r="http://schemas.openxmlformats.org/officeDocument/2006/relationships" r:id="rId6"/>
            <a:extLst>
              <a:ext uri="{FF2B5EF4-FFF2-40B4-BE49-F238E27FC236}">
                <a16:creationId xmlns:a16="http://schemas.microsoft.com/office/drawing/2014/main" id="{85CF6E04-227B-46A4-AB5B-491123FC2384}"/>
              </a:ext>
            </a:extLst>
          </xdr:cNvPr>
          <xdr:cNvSpPr txBox="1"/>
        </xdr:nvSpPr>
        <xdr:spPr>
          <a:xfrm>
            <a:off x="887918" y="3013274"/>
            <a:ext cx="3112390" cy="362093"/>
          </a:xfrm>
          <a:prstGeom prst="rect">
            <a:avLst/>
          </a:prstGeom>
          <a:noFill/>
        </xdr:spPr>
        <xdr:txBody>
          <a:bodyPr wrap="square" rtlCol="0">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r>
              <a:rPr lang="en-US" sz="1400" b="1" cap="all">
                <a:solidFill>
                  <a:srgbClr val="CC3300"/>
                </a:solidFill>
                <a:latin typeface="Nunito  "/>
              </a:rPr>
              <a:t>1. Gestión del riesgo</a:t>
            </a:r>
          </a:p>
        </xdr:txBody>
      </xdr:sp>
    </xdr:grpSp>
    <xdr:clientData/>
  </xdr:twoCellAnchor>
  <xdr:twoCellAnchor>
    <xdr:from>
      <xdr:col>3</xdr:col>
      <xdr:colOff>438150</xdr:colOff>
      <xdr:row>9</xdr:row>
      <xdr:rowOff>142874</xdr:rowOff>
    </xdr:from>
    <xdr:to>
      <xdr:col>8</xdr:col>
      <xdr:colOff>0</xdr:colOff>
      <xdr:row>27</xdr:row>
      <xdr:rowOff>95249</xdr:rowOff>
    </xdr:to>
    <xdr:grpSp>
      <xdr:nvGrpSpPr>
        <xdr:cNvPr id="22" name="Group 24">
          <a:extLst>
            <a:ext uri="{FF2B5EF4-FFF2-40B4-BE49-F238E27FC236}">
              <a16:creationId xmlns:a16="http://schemas.microsoft.com/office/drawing/2014/main" id="{E7F64C48-0684-471A-9560-F58030A28E61}"/>
            </a:ext>
          </a:extLst>
        </xdr:cNvPr>
        <xdr:cNvGrpSpPr/>
      </xdr:nvGrpSpPr>
      <xdr:grpSpPr>
        <a:xfrm>
          <a:off x="2724150" y="1857374"/>
          <a:ext cx="3371850" cy="3381375"/>
          <a:chOff x="4253472" y="2044102"/>
          <a:chExt cx="3685056" cy="3761162"/>
        </a:xfrm>
      </xdr:grpSpPr>
      <xdr:grpSp>
        <xdr:nvGrpSpPr>
          <xdr:cNvPr id="23" name="Group 10">
            <a:extLst>
              <a:ext uri="{FF2B5EF4-FFF2-40B4-BE49-F238E27FC236}">
                <a16:creationId xmlns:a16="http://schemas.microsoft.com/office/drawing/2014/main" id="{A487D572-A68A-4251-88DD-8330C1652DF7}"/>
              </a:ext>
            </a:extLst>
          </xdr:cNvPr>
          <xdr:cNvGrpSpPr/>
        </xdr:nvGrpSpPr>
        <xdr:grpSpPr>
          <a:xfrm>
            <a:off x="4253472" y="2044102"/>
            <a:ext cx="3685056" cy="3761162"/>
            <a:chOff x="4096544" y="1409700"/>
            <a:chExt cx="3913188" cy="3881438"/>
          </a:xfrm>
        </xdr:grpSpPr>
        <xdr:sp macro="" textlink="">
          <xdr:nvSpPr>
            <xdr:cNvPr id="25" name="Freeform 255">
              <a:extLst>
                <a:ext uri="{FF2B5EF4-FFF2-40B4-BE49-F238E27FC236}">
                  <a16:creationId xmlns:a16="http://schemas.microsoft.com/office/drawing/2014/main" id="{1A0A60D4-D45B-4BE9-830C-55D1537B3837}"/>
                </a:ext>
              </a:extLst>
            </xdr:cNvPr>
            <xdr:cNvSpPr>
              <a:spLocks/>
            </xdr:cNvSpPr>
          </xdr:nvSpPr>
          <xdr:spPr bwMode="auto">
            <a:xfrm>
              <a:off x="4096544" y="2795588"/>
              <a:ext cx="1111250" cy="2001838"/>
            </a:xfrm>
            <a:custGeom>
              <a:avLst/>
              <a:gdLst>
                <a:gd name="T0" fmla="*/ 1718 w 2800"/>
                <a:gd name="T1" fmla="*/ 2217 h 5042"/>
                <a:gd name="T2" fmla="*/ 1691 w 2800"/>
                <a:gd name="T3" fmla="*/ 2111 h 5042"/>
                <a:gd name="T4" fmla="*/ 1651 w 2800"/>
                <a:gd name="T5" fmla="*/ 1897 h 5042"/>
                <a:gd name="T6" fmla="*/ 1625 w 2800"/>
                <a:gd name="T7" fmla="*/ 1685 h 5042"/>
                <a:gd name="T8" fmla="*/ 1612 w 2800"/>
                <a:gd name="T9" fmla="*/ 1472 h 5042"/>
                <a:gd name="T10" fmla="*/ 1613 w 2800"/>
                <a:gd name="T11" fmla="*/ 1262 h 5042"/>
                <a:gd name="T12" fmla="*/ 1628 w 2800"/>
                <a:gd name="T13" fmla="*/ 1054 h 5042"/>
                <a:gd name="T14" fmla="*/ 1655 w 2800"/>
                <a:gd name="T15" fmla="*/ 849 h 5042"/>
                <a:gd name="T16" fmla="*/ 1695 w 2800"/>
                <a:gd name="T17" fmla="*/ 645 h 5042"/>
                <a:gd name="T18" fmla="*/ 1721 w 2800"/>
                <a:gd name="T19" fmla="*/ 545 h 5042"/>
                <a:gd name="T20" fmla="*/ 413 w 2800"/>
                <a:gd name="T21" fmla="*/ 2 h 5042"/>
                <a:gd name="T22" fmla="*/ 181 w 2800"/>
                <a:gd name="T23" fmla="*/ 0 h 5042"/>
                <a:gd name="T24" fmla="*/ 0 w 2800"/>
                <a:gd name="T25" fmla="*/ 981 h 5042"/>
                <a:gd name="T26" fmla="*/ 931 w 2800"/>
                <a:gd name="T27" fmla="*/ 1349 h 5042"/>
                <a:gd name="T28" fmla="*/ 933 w 2800"/>
                <a:gd name="T29" fmla="*/ 1349 h 5042"/>
                <a:gd name="T30" fmla="*/ 933 w 2800"/>
                <a:gd name="T31" fmla="*/ 1508 h 5042"/>
                <a:gd name="T32" fmla="*/ 946 w 2800"/>
                <a:gd name="T33" fmla="*/ 1748 h 5042"/>
                <a:gd name="T34" fmla="*/ 962 w 2800"/>
                <a:gd name="T35" fmla="*/ 1908 h 5042"/>
                <a:gd name="T36" fmla="*/ 974 w 2800"/>
                <a:gd name="T37" fmla="*/ 1989 h 5042"/>
                <a:gd name="T38" fmla="*/ 949 w 2800"/>
                <a:gd name="T39" fmla="*/ 1997 h 5042"/>
                <a:gd name="T40" fmla="*/ 94 w 2800"/>
                <a:gd name="T41" fmla="*/ 2455 h 5042"/>
                <a:gd name="T42" fmla="*/ 408 w 2800"/>
                <a:gd name="T43" fmla="*/ 3402 h 5042"/>
                <a:gd name="T44" fmla="*/ 1401 w 2800"/>
                <a:gd name="T45" fmla="*/ 3278 h 5042"/>
                <a:gd name="T46" fmla="*/ 1407 w 2800"/>
                <a:gd name="T47" fmla="*/ 3275 h 5042"/>
                <a:gd name="T48" fmla="*/ 1485 w 2800"/>
                <a:gd name="T49" fmla="*/ 3416 h 5042"/>
                <a:gd name="T50" fmla="*/ 1611 w 2800"/>
                <a:gd name="T51" fmla="*/ 3620 h 5042"/>
                <a:gd name="T52" fmla="*/ 1701 w 2800"/>
                <a:gd name="T53" fmla="*/ 3751 h 5042"/>
                <a:gd name="T54" fmla="*/ 1749 w 2800"/>
                <a:gd name="T55" fmla="*/ 3814 h 5042"/>
                <a:gd name="T56" fmla="*/ 1729 w 2800"/>
                <a:gd name="T57" fmla="*/ 3836 h 5042"/>
                <a:gd name="T58" fmla="*/ 1200 w 2800"/>
                <a:gd name="T59" fmla="*/ 4649 h 5042"/>
                <a:gd name="T60" fmla="*/ 1621 w 2800"/>
                <a:gd name="T61" fmla="*/ 5042 h 5042"/>
                <a:gd name="T62" fmla="*/ 2800 w 2800"/>
                <a:gd name="T63" fmla="*/ 3927 h 5042"/>
                <a:gd name="T64" fmla="*/ 2705 w 2800"/>
                <a:gd name="T65" fmla="*/ 3845 h 5042"/>
                <a:gd name="T66" fmla="*/ 2525 w 2800"/>
                <a:gd name="T67" fmla="*/ 3670 h 5042"/>
                <a:gd name="T68" fmla="*/ 2357 w 2800"/>
                <a:gd name="T69" fmla="*/ 3481 h 5042"/>
                <a:gd name="T70" fmla="*/ 2204 w 2800"/>
                <a:gd name="T71" fmla="*/ 3279 h 5042"/>
                <a:gd name="T72" fmla="*/ 2067 w 2800"/>
                <a:gd name="T73" fmla="*/ 3064 h 5042"/>
                <a:gd name="T74" fmla="*/ 1945 w 2800"/>
                <a:gd name="T75" fmla="*/ 2837 h 5042"/>
                <a:gd name="T76" fmla="*/ 1840 w 2800"/>
                <a:gd name="T77" fmla="*/ 2597 h 5042"/>
                <a:gd name="T78" fmla="*/ 1753 w 2800"/>
                <a:gd name="T79" fmla="*/ 2347 h 5042"/>
                <a:gd name="T80" fmla="*/ 1718 w 2800"/>
                <a:gd name="T81" fmla="*/ 2217 h 504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2800" h="5042">
                  <a:moveTo>
                    <a:pt x="1718" y="2217"/>
                  </a:moveTo>
                  <a:lnTo>
                    <a:pt x="1691" y="2111"/>
                  </a:lnTo>
                  <a:lnTo>
                    <a:pt x="1651" y="1897"/>
                  </a:lnTo>
                  <a:lnTo>
                    <a:pt x="1625" y="1685"/>
                  </a:lnTo>
                  <a:lnTo>
                    <a:pt x="1612" y="1472"/>
                  </a:lnTo>
                  <a:lnTo>
                    <a:pt x="1613" y="1262"/>
                  </a:lnTo>
                  <a:lnTo>
                    <a:pt x="1628" y="1054"/>
                  </a:lnTo>
                  <a:lnTo>
                    <a:pt x="1655" y="849"/>
                  </a:lnTo>
                  <a:lnTo>
                    <a:pt x="1695" y="645"/>
                  </a:lnTo>
                  <a:lnTo>
                    <a:pt x="1721" y="545"/>
                  </a:lnTo>
                  <a:lnTo>
                    <a:pt x="413" y="2"/>
                  </a:lnTo>
                  <a:lnTo>
                    <a:pt x="181" y="0"/>
                  </a:lnTo>
                  <a:lnTo>
                    <a:pt x="0" y="981"/>
                  </a:lnTo>
                  <a:lnTo>
                    <a:pt x="931" y="1349"/>
                  </a:lnTo>
                  <a:lnTo>
                    <a:pt x="933" y="1349"/>
                  </a:lnTo>
                  <a:lnTo>
                    <a:pt x="933" y="1508"/>
                  </a:lnTo>
                  <a:lnTo>
                    <a:pt x="946" y="1748"/>
                  </a:lnTo>
                  <a:lnTo>
                    <a:pt x="962" y="1908"/>
                  </a:lnTo>
                  <a:lnTo>
                    <a:pt x="974" y="1989"/>
                  </a:lnTo>
                  <a:lnTo>
                    <a:pt x="949" y="1997"/>
                  </a:lnTo>
                  <a:lnTo>
                    <a:pt x="94" y="2455"/>
                  </a:lnTo>
                  <a:lnTo>
                    <a:pt x="408" y="3402"/>
                  </a:lnTo>
                  <a:lnTo>
                    <a:pt x="1401" y="3278"/>
                  </a:lnTo>
                  <a:lnTo>
                    <a:pt x="1407" y="3275"/>
                  </a:lnTo>
                  <a:lnTo>
                    <a:pt x="1485" y="3416"/>
                  </a:lnTo>
                  <a:lnTo>
                    <a:pt x="1611" y="3620"/>
                  </a:lnTo>
                  <a:lnTo>
                    <a:pt x="1701" y="3751"/>
                  </a:lnTo>
                  <a:lnTo>
                    <a:pt x="1749" y="3814"/>
                  </a:lnTo>
                  <a:lnTo>
                    <a:pt x="1729" y="3836"/>
                  </a:lnTo>
                  <a:lnTo>
                    <a:pt x="1200" y="4649"/>
                  </a:lnTo>
                  <a:lnTo>
                    <a:pt x="1621" y="5042"/>
                  </a:lnTo>
                  <a:lnTo>
                    <a:pt x="2800" y="3927"/>
                  </a:lnTo>
                  <a:lnTo>
                    <a:pt x="2705" y="3845"/>
                  </a:lnTo>
                  <a:lnTo>
                    <a:pt x="2525" y="3670"/>
                  </a:lnTo>
                  <a:lnTo>
                    <a:pt x="2357" y="3481"/>
                  </a:lnTo>
                  <a:lnTo>
                    <a:pt x="2204" y="3279"/>
                  </a:lnTo>
                  <a:lnTo>
                    <a:pt x="2067" y="3064"/>
                  </a:lnTo>
                  <a:lnTo>
                    <a:pt x="1945" y="2837"/>
                  </a:lnTo>
                  <a:lnTo>
                    <a:pt x="1840" y="2597"/>
                  </a:lnTo>
                  <a:lnTo>
                    <a:pt x="1753" y="2347"/>
                  </a:lnTo>
                  <a:lnTo>
                    <a:pt x="1718" y="2217"/>
                  </a:lnTo>
                  <a:close/>
                </a:path>
              </a:pathLst>
            </a:custGeom>
            <a:solidFill>
              <a:schemeClr val="accent2"/>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68580" tIns="34290" rIns="68580" bIns="34290" numCol="1" anchor="t" anchorCtr="0" compatLnSpc="1">
              <a:prstTxWarp prst="textNoShape">
                <a:avLst/>
              </a:prstTxWarp>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6" name="Freeform 256">
              <a:extLst>
                <a:ext uri="{FF2B5EF4-FFF2-40B4-BE49-F238E27FC236}">
                  <a16:creationId xmlns:a16="http://schemas.microsoft.com/office/drawing/2014/main" id="{B8ED7259-88A8-4688-9DC9-C617E874E67E}"/>
                </a:ext>
              </a:extLst>
            </xdr:cNvPr>
            <xdr:cNvSpPr>
              <a:spLocks/>
            </xdr:cNvSpPr>
          </xdr:nvSpPr>
          <xdr:spPr bwMode="auto">
            <a:xfrm>
              <a:off x="6109494" y="1409700"/>
              <a:ext cx="1787525" cy="1468438"/>
            </a:xfrm>
            <a:custGeom>
              <a:avLst/>
              <a:gdLst>
                <a:gd name="T0" fmla="*/ 2956 w 4505"/>
                <a:gd name="T1" fmla="*/ 3698 h 3698"/>
                <a:gd name="T2" fmla="*/ 4505 w 4505"/>
                <a:gd name="T3" fmla="*/ 3266 h 3698"/>
                <a:gd name="T4" fmla="*/ 4378 w 4505"/>
                <a:gd name="T5" fmla="*/ 2884 h 3698"/>
                <a:gd name="T6" fmla="*/ 3388 w 4505"/>
                <a:gd name="T7" fmla="*/ 3008 h 3698"/>
                <a:gd name="T8" fmla="*/ 3310 w 4505"/>
                <a:gd name="T9" fmla="*/ 2865 h 3698"/>
                <a:gd name="T10" fmla="*/ 3183 w 4505"/>
                <a:gd name="T11" fmla="*/ 2659 h 3698"/>
                <a:gd name="T12" fmla="*/ 3092 w 4505"/>
                <a:gd name="T13" fmla="*/ 2527 h 3698"/>
                <a:gd name="T14" fmla="*/ 3044 w 4505"/>
                <a:gd name="T15" fmla="*/ 2464 h 3698"/>
                <a:gd name="T16" fmla="*/ 3057 w 4505"/>
                <a:gd name="T17" fmla="*/ 2449 h 3698"/>
                <a:gd name="T18" fmla="*/ 3586 w 4505"/>
                <a:gd name="T19" fmla="*/ 1637 h 3698"/>
                <a:gd name="T20" fmla="*/ 2856 w 4505"/>
                <a:gd name="T21" fmla="*/ 956 h 3698"/>
                <a:gd name="T22" fmla="*/ 2050 w 4505"/>
                <a:gd name="T23" fmla="*/ 1541 h 3698"/>
                <a:gd name="T24" fmla="*/ 1983 w 4505"/>
                <a:gd name="T25" fmla="*/ 1497 h 3698"/>
                <a:gd name="T26" fmla="*/ 1844 w 4505"/>
                <a:gd name="T27" fmla="*/ 1412 h 3698"/>
                <a:gd name="T28" fmla="*/ 1703 w 4505"/>
                <a:gd name="T29" fmla="*/ 1335 h 3698"/>
                <a:gd name="T30" fmla="*/ 1559 w 4505"/>
                <a:gd name="T31" fmla="*/ 1262 h 3698"/>
                <a:gd name="T32" fmla="*/ 1485 w 4505"/>
                <a:gd name="T33" fmla="*/ 1228 h 3698"/>
                <a:gd name="T34" fmla="*/ 1489 w 4505"/>
                <a:gd name="T35" fmla="*/ 1212 h 3698"/>
                <a:gd name="T36" fmla="*/ 1562 w 4505"/>
                <a:gd name="T37" fmla="*/ 245 h 3698"/>
                <a:gd name="T38" fmla="*/ 595 w 4505"/>
                <a:gd name="T39" fmla="*/ 0 h 3698"/>
                <a:gd name="T40" fmla="*/ 165 w 4505"/>
                <a:gd name="T41" fmla="*/ 897 h 3698"/>
                <a:gd name="T42" fmla="*/ 85 w 4505"/>
                <a:gd name="T43" fmla="*/ 890 h 3698"/>
                <a:gd name="T44" fmla="*/ 0 w 4505"/>
                <a:gd name="T45" fmla="*/ 882 h 3698"/>
                <a:gd name="T46" fmla="*/ 0 w 4505"/>
                <a:gd name="T47" fmla="*/ 1565 h 3698"/>
                <a:gd name="T48" fmla="*/ 122 w 4505"/>
                <a:gd name="T49" fmla="*/ 1572 h 3698"/>
                <a:gd name="T50" fmla="*/ 362 w 4505"/>
                <a:gd name="T51" fmla="*/ 1600 h 3698"/>
                <a:gd name="T52" fmla="*/ 598 w 4505"/>
                <a:gd name="T53" fmla="*/ 1646 h 3698"/>
                <a:gd name="T54" fmla="*/ 829 w 4505"/>
                <a:gd name="T55" fmla="*/ 1708 h 3698"/>
                <a:gd name="T56" fmla="*/ 1054 w 4505"/>
                <a:gd name="T57" fmla="*/ 1786 h 3698"/>
                <a:gd name="T58" fmla="*/ 1273 w 4505"/>
                <a:gd name="T59" fmla="*/ 1880 h 3698"/>
                <a:gd name="T60" fmla="*/ 1485 w 4505"/>
                <a:gd name="T61" fmla="*/ 1991 h 3698"/>
                <a:gd name="T62" fmla="*/ 1688 w 4505"/>
                <a:gd name="T63" fmla="*/ 2114 h 3698"/>
                <a:gd name="T64" fmla="*/ 1883 w 4505"/>
                <a:gd name="T65" fmla="*/ 2252 h 3698"/>
                <a:gd name="T66" fmla="*/ 2067 w 4505"/>
                <a:gd name="T67" fmla="*/ 2405 h 3698"/>
                <a:gd name="T68" fmla="*/ 2239 w 4505"/>
                <a:gd name="T69" fmla="*/ 2571 h 3698"/>
                <a:gd name="T70" fmla="*/ 2400 w 4505"/>
                <a:gd name="T71" fmla="*/ 2749 h 3698"/>
                <a:gd name="T72" fmla="*/ 2549 w 4505"/>
                <a:gd name="T73" fmla="*/ 2939 h 3698"/>
                <a:gd name="T74" fmla="*/ 2684 w 4505"/>
                <a:gd name="T75" fmla="*/ 3143 h 3698"/>
                <a:gd name="T76" fmla="*/ 2805 w 4505"/>
                <a:gd name="T77" fmla="*/ 3355 h 3698"/>
                <a:gd name="T78" fmla="*/ 2911 w 4505"/>
                <a:gd name="T79" fmla="*/ 3581 h 3698"/>
                <a:gd name="T80" fmla="*/ 2956 w 4505"/>
                <a:gd name="T81" fmla="*/ 3698 h 369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Lst>
              <a:rect l="0" t="0" r="r" b="b"/>
              <a:pathLst>
                <a:path w="4505" h="3698">
                  <a:moveTo>
                    <a:pt x="2956" y="3698"/>
                  </a:moveTo>
                  <a:lnTo>
                    <a:pt x="4505" y="3266"/>
                  </a:lnTo>
                  <a:lnTo>
                    <a:pt x="4378" y="2884"/>
                  </a:lnTo>
                  <a:lnTo>
                    <a:pt x="3388" y="3008"/>
                  </a:lnTo>
                  <a:lnTo>
                    <a:pt x="3310" y="2865"/>
                  </a:lnTo>
                  <a:lnTo>
                    <a:pt x="3183" y="2659"/>
                  </a:lnTo>
                  <a:lnTo>
                    <a:pt x="3092" y="2527"/>
                  </a:lnTo>
                  <a:lnTo>
                    <a:pt x="3044" y="2464"/>
                  </a:lnTo>
                  <a:lnTo>
                    <a:pt x="3057" y="2449"/>
                  </a:lnTo>
                  <a:lnTo>
                    <a:pt x="3586" y="1637"/>
                  </a:lnTo>
                  <a:lnTo>
                    <a:pt x="2856" y="956"/>
                  </a:lnTo>
                  <a:lnTo>
                    <a:pt x="2050" y="1541"/>
                  </a:lnTo>
                  <a:lnTo>
                    <a:pt x="1983" y="1497"/>
                  </a:lnTo>
                  <a:lnTo>
                    <a:pt x="1844" y="1412"/>
                  </a:lnTo>
                  <a:lnTo>
                    <a:pt x="1703" y="1335"/>
                  </a:lnTo>
                  <a:lnTo>
                    <a:pt x="1559" y="1262"/>
                  </a:lnTo>
                  <a:lnTo>
                    <a:pt x="1485" y="1228"/>
                  </a:lnTo>
                  <a:lnTo>
                    <a:pt x="1489" y="1212"/>
                  </a:lnTo>
                  <a:lnTo>
                    <a:pt x="1562" y="245"/>
                  </a:lnTo>
                  <a:lnTo>
                    <a:pt x="595" y="0"/>
                  </a:lnTo>
                  <a:lnTo>
                    <a:pt x="165" y="897"/>
                  </a:lnTo>
                  <a:lnTo>
                    <a:pt x="85" y="890"/>
                  </a:lnTo>
                  <a:lnTo>
                    <a:pt x="0" y="882"/>
                  </a:lnTo>
                  <a:lnTo>
                    <a:pt x="0" y="1565"/>
                  </a:lnTo>
                  <a:lnTo>
                    <a:pt x="122" y="1572"/>
                  </a:lnTo>
                  <a:lnTo>
                    <a:pt x="362" y="1600"/>
                  </a:lnTo>
                  <a:lnTo>
                    <a:pt x="598" y="1646"/>
                  </a:lnTo>
                  <a:lnTo>
                    <a:pt x="829" y="1708"/>
                  </a:lnTo>
                  <a:lnTo>
                    <a:pt x="1054" y="1786"/>
                  </a:lnTo>
                  <a:lnTo>
                    <a:pt x="1273" y="1880"/>
                  </a:lnTo>
                  <a:lnTo>
                    <a:pt x="1485" y="1991"/>
                  </a:lnTo>
                  <a:lnTo>
                    <a:pt x="1688" y="2114"/>
                  </a:lnTo>
                  <a:lnTo>
                    <a:pt x="1883" y="2252"/>
                  </a:lnTo>
                  <a:lnTo>
                    <a:pt x="2067" y="2405"/>
                  </a:lnTo>
                  <a:lnTo>
                    <a:pt x="2239" y="2571"/>
                  </a:lnTo>
                  <a:lnTo>
                    <a:pt x="2400" y="2749"/>
                  </a:lnTo>
                  <a:lnTo>
                    <a:pt x="2549" y="2939"/>
                  </a:lnTo>
                  <a:lnTo>
                    <a:pt x="2684" y="3143"/>
                  </a:lnTo>
                  <a:lnTo>
                    <a:pt x="2805" y="3355"/>
                  </a:lnTo>
                  <a:lnTo>
                    <a:pt x="2911" y="3581"/>
                  </a:lnTo>
                  <a:lnTo>
                    <a:pt x="2956" y="3698"/>
                  </a:lnTo>
                  <a:close/>
                </a:path>
              </a:pathLst>
            </a:custGeom>
            <a:solidFill>
              <a:schemeClr val="tx2"/>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68580" tIns="34290" rIns="68580" bIns="34290" numCol="1" anchor="t" anchorCtr="0" compatLnSpc="1">
              <a:prstTxWarp prst="textNoShape">
                <a:avLst/>
              </a:prstTxWarp>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7" name="Freeform 257">
              <a:extLst>
                <a:ext uri="{FF2B5EF4-FFF2-40B4-BE49-F238E27FC236}">
                  <a16:creationId xmlns:a16="http://schemas.microsoft.com/office/drawing/2014/main" id="{34798C5F-5837-4EAC-B1EC-E63274F6332A}"/>
                </a:ext>
              </a:extLst>
            </xdr:cNvPr>
            <xdr:cNvSpPr>
              <a:spLocks/>
            </xdr:cNvSpPr>
          </xdr:nvSpPr>
          <xdr:spPr bwMode="auto">
            <a:xfrm>
              <a:off x="4510882" y="1417638"/>
              <a:ext cx="1487488" cy="1484313"/>
            </a:xfrm>
            <a:custGeom>
              <a:avLst/>
              <a:gdLst>
                <a:gd name="T0" fmla="*/ 3052 w 3747"/>
                <a:gd name="T1" fmla="*/ 1649 h 3740"/>
                <a:gd name="T2" fmla="*/ 3139 w 3747"/>
                <a:gd name="T3" fmla="*/ 1627 h 3740"/>
                <a:gd name="T4" fmla="*/ 3312 w 3747"/>
                <a:gd name="T5" fmla="*/ 1592 h 3740"/>
                <a:gd name="T6" fmla="*/ 3484 w 3747"/>
                <a:gd name="T7" fmla="*/ 1567 h 3740"/>
                <a:gd name="T8" fmla="*/ 3658 w 3747"/>
                <a:gd name="T9" fmla="*/ 1551 h 3740"/>
                <a:gd name="T10" fmla="*/ 3747 w 3747"/>
                <a:gd name="T11" fmla="*/ 1547 h 3740"/>
                <a:gd name="T12" fmla="*/ 3747 w 3747"/>
                <a:gd name="T13" fmla="*/ 858 h 3740"/>
                <a:gd name="T14" fmla="*/ 3650 w 3747"/>
                <a:gd name="T15" fmla="*/ 866 h 3740"/>
                <a:gd name="T16" fmla="*/ 3538 w 3747"/>
                <a:gd name="T17" fmla="*/ 881 h 3740"/>
                <a:gd name="T18" fmla="*/ 3533 w 3747"/>
                <a:gd name="T19" fmla="*/ 864 h 3740"/>
                <a:gd name="T20" fmla="*/ 3151 w 3747"/>
                <a:gd name="T21" fmla="*/ 0 h 3740"/>
                <a:gd name="T22" fmla="*/ 2185 w 3747"/>
                <a:gd name="T23" fmla="*/ 251 h 3740"/>
                <a:gd name="T24" fmla="*/ 2241 w 3747"/>
                <a:gd name="T25" fmla="*/ 1230 h 3740"/>
                <a:gd name="T26" fmla="*/ 2143 w 3747"/>
                <a:gd name="T27" fmla="*/ 1275 h 3740"/>
                <a:gd name="T28" fmla="*/ 1954 w 3747"/>
                <a:gd name="T29" fmla="*/ 1370 h 3740"/>
                <a:gd name="T30" fmla="*/ 1771 w 3747"/>
                <a:gd name="T31" fmla="*/ 1474 h 3740"/>
                <a:gd name="T32" fmla="*/ 1595 w 3747"/>
                <a:gd name="T33" fmla="*/ 1588 h 3740"/>
                <a:gd name="T34" fmla="*/ 1511 w 3747"/>
                <a:gd name="T35" fmla="*/ 1649 h 3740"/>
                <a:gd name="T36" fmla="*/ 1497 w 3747"/>
                <a:gd name="T37" fmla="*/ 1634 h 3740"/>
                <a:gd name="T38" fmla="*/ 691 w 3747"/>
                <a:gd name="T39" fmla="*/ 1089 h 3740"/>
                <a:gd name="T40" fmla="*/ 0 w 3747"/>
                <a:gd name="T41" fmla="*/ 1807 h 3740"/>
                <a:gd name="T42" fmla="*/ 572 w 3747"/>
                <a:gd name="T43" fmla="*/ 2616 h 3740"/>
                <a:gd name="T44" fmla="*/ 505 w 3747"/>
                <a:gd name="T45" fmla="*/ 2717 h 3740"/>
                <a:gd name="T46" fmla="*/ 380 w 3747"/>
                <a:gd name="T47" fmla="*/ 2923 h 3740"/>
                <a:gd name="T48" fmla="*/ 269 w 3747"/>
                <a:gd name="T49" fmla="*/ 3137 h 3740"/>
                <a:gd name="T50" fmla="*/ 172 w 3747"/>
                <a:gd name="T51" fmla="*/ 3356 h 3740"/>
                <a:gd name="T52" fmla="*/ 127 w 3747"/>
                <a:gd name="T53" fmla="*/ 3469 h 3740"/>
                <a:gd name="T54" fmla="*/ 127 w 3747"/>
                <a:gd name="T55" fmla="*/ 3469 h 3740"/>
                <a:gd name="T56" fmla="*/ 759 w 3747"/>
                <a:gd name="T57" fmla="*/ 3740 h 3740"/>
                <a:gd name="T58" fmla="*/ 794 w 3747"/>
                <a:gd name="T59" fmla="*/ 3646 h 3740"/>
                <a:gd name="T60" fmla="*/ 872 w 3747"/>
                <a:gd name="T61" fmla="*/ 3464 h 3740"/>
                <a:gd name="T62" fmla="*/ 960 w 3747"/>
                <a:gd name="T63" fmla="*/ 3286 h 3740"/>
                <a:gd name="T64" fmla="*/ 1058 w 3747"/>
                <a:gd name="T65" fmla="*/ 3115 h 3740"/>
                <a:gd name="T66" fmla="*/ 1167 w 3747"/>
                <a:gd name="T67" fmla="*/ 2949 h 3740"/>
                <a:gd name="T68" fmla="*/ 1287 w 3747"/>
                <a:gd name="T69" fmla="*/ 2791 h 3740"/>
                <a:gd name="T70" fmla="*/ 1415 w 3747"/>
                <a:gd name="T71" fmla="*/ 2639 h 3740"/>
                <a:gd name="T72" fmla="*/ 1552 w 3747"/>
                <a:gd name="T73" fmla="*/ 2495 h 3740"/>
                <a:gd name="T74" fmla="*/ 1699 w 3747"/>
                <a:gd name="T75" fmla="*/ 2359 h 3740"/>
                <a:gd name="T76" fmla="*/ 1854 w 3747"/>
                <a:gd name="T77" fmla="*/ 2232 h 3740"/>
                <a:gd name="T78" fmla="*/ 2018 w 3747"/>
                <a:gd name="T79" fmla="*/ 2114 h 3740"/>
                <a:gd name="T80" fmla="*/ 2189 w 3747"/>
                <a:gd name="T81" fmla="*/ 2007 h 3740"/>
                <a:gd name="T82" fmla="*/ 2368 w 3747"/>
                <a:gd name="T83" fmla="*/ 1908 h 3740"/>
                <a:gd name="T84" fmla="*/ 2554 w 3747"/>
                <a:gd name="T85" fmla="*/ 1820 h 3740"/>
                <a:gd name="T86" fmla="*/ 2749 w 3747"/>
                <a:gd name="T87" fmla="*/ 1742 h 3740"/>
                <a:gd name="T88" fmla="*/ 2950 w 3747"/>
                <a:gd name="T89" fmla="*/ 1678 h 3740"/>
                <a:gd name="T90" fmla="*/ 3052 w 3747"/>
                <a:gd name="T91" fmla="*/ 1649 h 3740"/>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3747" h="3740">
                  <a:moveTo>
                    <a:pt x="3052" y="1649"/>
                  </a:moveTo>
                  <a:lnTo>
                    <a:pt x="3139" y="1627"/>
                  </a:lnTo>
                  <a:lnTo>
                    <a:pt x="3312" y="1592"/>
                  </a:lnTo>
                  <a:lnTo>
                    <a:pt x="3484" y="1567"/>
                  </a:lnTo>
                  <a:lnTo>
                    <a:pt x="3658" y="1551"/>
                  </a:lnTo>
                  <a:lnTo>
                    <a:pt x="3747" y="1547"/>
                  </a:lnTo>
                  <a:lnTo>
                    <a:pt x="3747" y="858"/>
                  </a:lnTo>
                  <a:lnTo>
                    <a:pt x="3650" y="866"/>
                  </a:lnTo>
                  <a:lnTo>
                    <a:pt x="3538" y="881"/>
                  </a:lnTo>
                  <a:lnTo>
                    <a:pt x="3533" y="864"/>
                  </a:lnTo>
                  <a:lnTo>
                    <a:pt x="3151" y="0"/>
                  </a:lnTo>
                  <a:lnTo>
                    <a:pt x="2185" y="251"/>
                  </a:lnTo>
                  <a:lnTo>
                    <a:pt x="2241" y="1230"/>
                  </a:lnTo>
                  <a:lnTo>
                    <a:pt x="2143" y="1275"/>
                  </a:lnTo>
                  <a:lnTo>
                    <a:pt x="1954" y="1370"/>
                  </a:lnTo>
                  <a:lnTo>
                    <a:pt x="1771" y="1474"/>
                  </a:lnTo>
                  <a:lnTo>
                    <a:pt x="1595" y="1588"/>
                  </a:lnTo>
                  <a:lnTo>
                    <a:pt x="1511" y="1649"/>
                  </a:lnTo>
                  <a:lnTo>
                    <a:pt x="1497" y="1634"/>
                  </a:lnTo>
                  <a:lnTo>
                    <a:pt x="691" y="1089"/>
                  </a:lnTo>
                  <a:lnTo>
                    <a:pt x="0" y="1807"/>
                  </a:lnTo>
                  <a:lnTo>
                    <a:pt x="572" y="2616"/>
                  </a:lnTo>
                  <a:lnTo>
                    <a:pt x="505" y="2717"/>
                  </a:lnTo>
                  <a:lnTo>
                    <a:pt x="380" y="2923"/>
                  </a:lnTo>
                  <a:lnTo>
                    <a:pt x="269" y="3137"/>
                  </a:lnTo>
                  <a:lnTo>
                    <a:pt x="172" y="3356"/>
                  </a:lnTo>
                  <a:lnTo>
                    <a:pt x="127" y="3469"/>
                  </a:lnTo>
                  <a:lnTo>
                    <a:pt x="127" y="3469"/>
                  </a:lnTo>
                  <a:lnTo>
                    <a:pt x="759" y="3740"/>
                  </a:lnTo>
                  <a:lnTo>
                    <a:pt x="794" y="3646"/>
                  </a:lnTo>
                  <a:lnTo>
                    <a:pt x="872" y="3464"/>
                  </a:lnTo>
                  <a:lnTo>
                    <a:pt x="960" y="3286"/>
                  </a:lnTo>
                  <a:lnTo>
                    <a:pt x="1058" y="3115"/>
                  </a:lnTo>
                  <a:lnTo>
                    <a:pt x="1167" y="2949"/>
                  </a:lnTo>
                  <a:lnTo>
                    <a:pt x="1287" y="2791"/>
                  </a:lnTo>
                  <a:lnTo>
                    <a:pt x="1415" y="2639"/>
                  </a:lnTo>
                  <a:lnTo>
                    <a:pt x="1552" y="2495"/>
                  </a:lnTo>
                  <a:lnTo>
                    <a:pt x="1699" y="2359"/>
                  </a:lnTo>
                  <a:lnTo>
                    <a:pt x="1854" y="2232"/>
                  </a:lnTo>
                  <a:lnTo>
                    <a:pt x="2018" y="2114"/>
                  </a:lnTo>
                  <a:lnTo>
                    <a:pt x="2189" y="2007"/>
                  </a:lnTo>
                  <a:lnTo>
                    <a:pt x="2368" y="1908"/>
                  </a:lnTo>
                  <a:lnTo>
                    <a:pt x="2554" y="1820"/>
                  </a:lnTo>
                  <a:lnTo>
                    <a:pt x="2749" y="1742"/>
                  </a:lnTo>
                  <a:lnTo>
                    <a:pt x="2950" y="1678"/>
                  </a:lnTo>
                  <a:lnTo>
                    <a:pt x="3052" y="1649"/>
                  </a:lnTo>
                  <a:close/>
                </a:path>
              </a:pathLst>
            </a:custGeom>
            <a:solidFill>
              <a:srgbClr val="C000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68580" tIns="34290" rIns="68580" bIns="34290" numCol="1" anchor="t" anchorCtr="0" compatLnSpc="1">
              <a:prstTxWarp prst="textNoShape">
                <a:avLst/>
              </a:prstTxWarp>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8" name="Freeform 258">
              <a:extLst>
                <a:ext uri="{FF2B5EF4-FFF2-40B4-BE49-F238E27FC236}">
                  <a16:creationId xmlns:a16="http://schemas.microsoft.com/office/drawing/2014/main" id="{1672E354-CC15-4B68-8EF5-C75F69545F96}"/>
                </a:ext>
              </a:extLst>
            </xdr:cNvPr>
            <xdr:cNvSpPr>
              <a:spLocks/>
            </xdr:cNvSpPr>
          </xdr:nvSpPr>
          <xdr:spPr bwMode="auto">
            <a:xfrm>
              <a:off x="4851401" y="4424363"/>
              <a:ext cx="2090738" cy="866775"/>
            </a:xfrm>
            <a:custGeom>
              <a:avLst/>
              <a:gdLst>
                <a:gd name="T0" fmla="*/ 3934 w 5269"/>
                <a:gd name="T1" fmla="*/ 495 h 2185"/>
                <a:gd name="T2" fmla="*/ 3842 w 5269"/>
                <a:gd name="T3" fmla="*/ 517 h 2185"/>
                <a:gd name="T4" fmla="*/ 3659 w 5269"/>
                <a:gd name="T5" fmla="*/ 554 h 2185"/>
                <a:gd name="T6" fmla="*/ 3475 w 5269"/>
                <a:gd name="T7" fmla="*/ 580 h 2185"/>
                <a:gd name="T8" fmla="*/ 3292 w 5269"/>
                <a:gd name="T9" fmla="*/ 596 h 2185"/>
                <a:gd name="T10" fmla="*/ 3110 w 5269"/>
                <a:gd name="T11" fmla="*/ 601 h 2185"/>
                <a:gd name="T12" fmla="*/ 2930 w 5269"/>
                <a:gd name="T13" fmla="*/ 597 h 2185"/>
                <a:gd name="T14" fmla="*/ 2751 w 5269"/>
                <a:gd name="T15" fmla="*/ 583 h 2185"/>
                <a:gd name="T16" fmla="*/ 2575 w 5269"/>
                <a:gd name="T17" fmla="*/ 560 h 2185"/>
                <a:gd name="T18" fmla="*/ 2400 w 5269"/>
                <a:gd name="T19" fmla="*/ 526 h 2185"/>
                <a:gd name="T20" fmla="*/ 2228 w 5269"/>
                <a:gd name="T21" fmla="*/ 483 h 2185"/>
                <a:gd name="T22" fmla="*/ 2059 w 5269"/>
                <a:gd name="T23" fmla="*/ 433 h 2185"/>
                <a:gd name="T24" fmla="*/ 1893 w 5269"/>
                <a:gd name="T25" fmla="*/ 373 h 2185"/>
                <a:gd name="T26" fmla="*/ 1731 w 5269"/>
                <a:gd name="T27" fmla="*/ 304 h 2185"/>
                <a:gd name="T28" fmla="*/ 1574 w 5269"/>
                <a:gd name="T29" fmla="*/ 227 h 2185"/>
                <a:gd name="T30" fmla="*/ 1420 w 5269"/>
                <a:gd name="T31" fmla="*/ 142 h 2185"/>
                <a:gd name="T32" fmla="*/ 1271 w 5269"/>
                <a:gd name="T33" fmla="*/ 49 h 2185"/>
                <a:gd name="T34" fmla="*/ 1198 w 5269"/>
                <a:gd name="T35" fmla="*/ 0 h 2185"/>
                <a:gd name="T36" fmla="*/ 0 w 5269"/>
                <a:gd name="T37" fmla="*/ 1133 h 2185"/>
                <a:gd name="T38" fmla="*/ 103 w 5269"/>
                <a:gd name="T39" fmla="*/ 1227 h 2185"/>
                <a:gd name="T40" fmla="*/ 914 w 5269"/>
                <a:gd name="T41" fmla="*/ 641 h 2185"/>
                <a:gd name="T42" fmla="*/ 921 w 5269"/>
                <a:gd name="T43" fmla="*/ 632 h 2185"/>
                <a:gd name="T44" fmla="*/ 1056 w 5269"/>
                <a:gd name="T45" fmla="*/ 718 h 2185"/>
                <a:gd name="T46" fmla="*/ 1264 w 5269"/>
                <a:gd name="T47" fmla="*/ 833 h 2185"/>
                <a:gd name="T48" fmla="*/ 1407 w 5269"/>
                <a:gd name="T49" fmla="*/ 904 h 2185"/>
                <a:gd name="T50" fmla="*/ 1479 w 5269"/>
                <a:gd name="T51" fmla="*/ 937 h 2185"/>
                <a:gd name="T52" fmla="*/ 1470 w 5269"/>
                <a:gd name="T53" fmla="*/ 973 h 2185"/>
                <a:gd name="T54" fmla="*/ 1396 w 5269"/>
                <a:gd name="T55" fmla="*/ 1940 h 2185"/>
                <a:gd name="T56" fmla="*/ 2364 w 5269"/>
                <a:gd name="T57" fmla="*/ 2185 h 2185"/>
                <a:gd name="T58" fmla="*/ 2793 w 5269"/>
                <a:gd name="T59" fmla="*/ 1280 h 2185"/>
                <a:gd name="T60" fmla="*/ 2864 w 5269"/>
                <a:gd name="T61" fmla="*/ 1252 h 2185"/>
                <a:gd name="T62" fmla="*/ 2941 w 5269"/>
                <a:gd name="T63" fmla="*/ 1257 h 2185"/>
                <a:gd name="T64" fmla="*/ 3094 w 5269"/>
                <a:gd name="T65" fmla="*/ 1265 h 2185"/>
                <a:gd name="T66" fmla="*/ 3258 w 5269"/>
                <a:gd name="T67" fmla="*/ 1262 h 2185"/>
                <a:gd name="T68" fmla="*/ 3453 w 5269"/>
                <a:gd name="T69" fmla="*/ 1247 h 2185"/>
                <a:gd name="T70" fmla="*/ 3568 w 5269"/>
                <a:gd name="T71" fmla="*/ 1231 h 2185"/>
                <a:gd name="T72" fmla="*/ 3578 w 5269"/>
                <a:gd name="T73" fmla="*/ 1269 h 2185"/>
                <a:gd name="T74" fmla="*/ 3811 w 5269"/>
                <a:gd name="T75" fmla="*/ 2070 h 2185"/>
                <a:gd name="T76" fmla="*/ 4776 w 5269"/>
                <a:gd name="T77" fmla="*/ 1818 h 2185"/>
                <a:gd name="T78" fmla="*/ 4732 w 5269"/>
                <a:gd name="T79" fmla="*/ 878 h 2185"/>
                <a:gd name="T80" fmla="*/ 4736 w 5269"/>
                <a:gd name="T81" fmla="*/ 897 h 2185"/>
                <a:gd name="T82" fmla="*/ 4875 w 5269"/>
                <a:gd name="T83" fmla="*/ 834 h 2185"/>
                <a:gd name="T84" fmla="*/ 5142 w 5269"/>
                <a:gd name="T85" fmla="*/ 697 h 2185"/>
                <a:gd name="T86" fmla="*/ 5269 w 5269"/>
                <a:gd name="T87" fmla="*/ 622 h 2185"/>
                <a:gd name="T88" fmla="*/ 4903 w 5269"/>
                <a:gd name="T89" fmla="*/ 68 h 2185"/>
                <a:gd name="T90" fmla="*/ 4793 w 5269"/>
                <a:gd name="T91" fmla="*/ 137 h 2185"/>
                <a:gd name="T92" fmla="*/ 4562 w 5269"/>
                <a:gd name="T93" fmla="*/ 263 h 2185"/>
                <a:gd name="T94" fmla="*/ 4320 w 5269"/>
                <a:gd name="T95" fmla="*/ 369 h 2185"/>
                <a:gd name="T96" fmla="*/ 4065 w 5269"/>
                <a:gd name="T97" fmla="*/ 459 h 2185"/>
                <a:gd name="T98" fmla="*/ 3934 w 5269"/>
                <a:gd name="T99" fmla="*/ 495 h 218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Lst>
              <a:rect l="0" t="0" r="r" b="b"/>
              <a:pathLst>
                <a:path w="5269" h="2185">
                  <a:moveTo>
                    <a:pt x="3934" y="495"/>
                  </a:moveTo>
                  <a:lnTo>
                    <a:pt x="3842" y="517"/>
                  </a:lnTo>
                  <a:lnTo>
                    <a:pt x="3659" y="554"/>
                  </a:lnTo>
                  <a:lnTo>
                    <a:pt x="3475" y="580"/>
                  </a:lnTo>
                  <a:lnTo>
                    <a:pt x="3292" y="596"/>
                  </a:lnTo>
                  <a:lnTo>
                    <a:pt x="3110" y="601"/>
                  </a:lnTo>
                  <a:lnTo>
                    <a:pt x="2930" y="597"/>
                  </a:lnTo>
                  <a:lnTo>
                    <a:pt x="2751" y="583"/>
                  </a:lnTo>
                  <a:lnTo>
                    <a:pt x="2575" y="560"/>
                  </a:lnTo>
                  <a:lnTo>
                    <a:pt x="2400" y="526"/>
                  </a:lnTo>
                  <a:lnTo>
                    <a:pt x="2228" y="483"/>
                  </a:lnTo>
                  <a:lnTo>
                    <a:pt x="2059" y="433"/>
                  </a:lnTo>
                  <a:lnTo>
                    <a:pt x="1893" y="373"/>
                  </a:lnTo>
                  <a:lnTo>
                    <a:pt x="1731" y="304"/>
                  </a:lnTo>
                  <a:lnTo>
                    <a:pt x="1574" y="227"/>
                  </a:lnTo>
                  <a:lnTo>
                    <a:pt x="1420" y="142"/>
                  </a:lnTo>
                  <a:lnTo>
                    <a:pt x="1271" y="49"/>
                  </a:lnTo>
                  <a:lnTo>
                    <a:pt x="1198" y="0"/>
                  </a:lnTo>
                  <a:lnTo>
                    <a:pt x="0" y="1133"/>
                  </a:lnTo>
                  <a:lnTo>
                    <a:pt x="103" y="1227"/>
                  </a:lnTo>
                  <a:lnTo>
                    <a:pt x="914" y="641"/>
                  </a:lnTo>
                  <a:lnTo>
                    <a:pt x="921" y="632"/>
                  </a:lnTo>
                  <a:lnTo>
                    <a:pt x="1056" y="718"/>
                  </a:lnTo>
                  <a:lnTo>
                    <a:pt x="1264" y="833"/>
                  </a:lnTo>
                  <a:lnTo>
                    <a:pt x="1407" y="904"/>
                  </a:lnTo>
                  <a:lnTo>
                    <a:pt x="1479" y="937"/>
                  </a:lnTo>
                  <a:lnTo>
                    <a:pt x="1470" y="973"/>
                  </a:lnTo>
                  <a:lnTo>
                    <a:pt x="1396" y="1940"/>
                  </a:lnTo>
                  <a:lnTo>
                    <a:pt x="2364" y="2185"/>
                  </a:lnTo>
                  <a:lnTo>
                    <a:pt x="2793" y="1280"/>
                  </a:lnTo>
                  <a:lnTo>
                    <a:pt x="2864" y="1252"/>
                  </a:lnTo>
                  <a:lnTo>
                    <a:pt x="2941" y="1257"/>
                  </a:lnTo>
                  <a:lnTo>
                    <a:pt x="3094" y="1265"/>
                  </a:lnTo>
                  <a:lnTo>
                    <a:pt x="3258" y="1262"/>
                  </a:lnTo>
                  <a:lnTo>
                    <a:pt x="3453" y="1247"/>
                  </a:lnTo>
                  <a:lnTo>
                    <a:pt x="3568" y="1231"/>
                  </a:lnTo>
                  <a:lnTo>
                    <a:pt x="3578" y="1269"/>
                  </a:lnTo>
                  <a:lnTo>
                    <a:pt x="3811" y="2070"/>
                  </a:lnTo>
                  <a:lnTo>
                    <a:pt x="4776" y="1818"/>
                  </a:lnTo>
                  <a:lnTo>
                    <a:pt x="4732" y="878"/>
                  </a:lnTo>
                  <a:lnTo>
                    <a:pt x="4736" y="897"/>
                  </a:lnTo>
                  <a:lnTo>
                    <a:pt x="4875" y="834"/>
                  </a:lnTo>
                  <a:lnTo>
                    <a:pt x="5142" y="697"/>
                  </a:lnTo>
                  <a:lnTo>
                    <a:pt x="5269" y="622"/>
                  </a:lnTo>
                  <a:lnTo>
                    <a:pt x="4903" y="68"/>
                  </a:lnTo>
                  <a:lnTo>
                    <a:pt x="4793" y="137"/>
                  </a:lnTo>
                  <a:lnTo>
                    <a:pt x="4562" y="263"/>
                  </a:lnTo>
                  <a:lnTo>
                    <a:pt x="4320" y="369"/>
                  </a:lnTo>
                  <a:lnTo>
                    <a:pt x="4065" y="459"/>
                  </a:lnTo>
                  <a:lnTo>
                    <a:pt x="3934" y="495"/>
                  </a:lnTo>
                  <a:close/>
                </a:path>
              </a:pathLst>
            </a:custGeom>
            <a:solidFill>
              <a:schemeClr val="accent3"/>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68580" tIns="34290" rIns="68580" bIns="34290" numCol="1" anchor="t" anchorCtr="0" compatLnSpc="1">
              <a:prstTxWarp prst="textNoShape">
                <a:avLst/>
              </a:prstTxWarp>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sp macro="" textlink="">
          <xdr:nvSpPr>
            <xdr:cNvPr id="29" name="Freeform 259">
              <a:extLst>
                <a:ext uri="{FF2B5EF4-FFF2-40B4-BE49-F238E27FC236}">
                  <a16:creationId xmlns:a16="http://schemas.microsoft.com/office/drawing/2014/main" id="{F27BED5B-B23E-4EF9-BFE1-756A79EB1DE4}"/>
                </a:ext>
              </a:extLst>
            </xdr:cNvPr>
            <xdr:cNvSpPr>
              <a:spLocks/>
            </xdr:cNvSpPr>
          </xdr:nvSpPr>
          <xdr:spPr bwMode="auto">
            <a:xfrm>
              <a:off x="6858794" y="2811463"/>
              <a:ext cx="1150938" cy="2038350"/>
            </a:xfrm>
            <a:custGeom>
              <a:avLst/>
              <a:gdLst>
                <a:gd name="T0" fmla="*/ 1964 w 2899"/>
                <a:gd name="T1" fmla="*/ 1404 h 5134"/>
                <a:gd name="T2" fmla="*/ 1965 w 2899"/>
                <a:gd name="T3" fmla="*/ 1244 h 5134"/>
                <a:gd name="T4" fmla="*/ 1952 w 2899"/>
                <a:gd name="T5" fmla="*/ 1004 h 5134"/>
                <a:gd name="T6" fmla="*/ 1937 w 2899"/>
                <a:gd name="T7" fmla="*/ 844 h 5134"/>
                <a:gd name="T8" fmla="*/ 1925 w 2899"/>
                <a:gd name="T9" fmla="*/ 763 h 5134"/>
                <a:gd name="T10" fmla="*/ 1948 w 2899"/>
                <a:gd name="T11" fmla="*/ 756 h 5134"/>
                <a:gd name="T12" fmla="*/ 2804 w 2899"/>
                <a:gd name="T13" fmla="*/ 298 h 5134"/>
                <a:gd name="T14" fmla="*/ 2706 w 2899"/>
                <a:gd name="T15" fmla="*/ 0 h 5134"/>
                <a:gd name="T16" fmla="*/ 1155 w 2899"/>
                <a:gd name="T17" fmla="*/ 432 h 5134"/>
                <a:gd name="T18" fmla="*/ 1167 w 2899"/>
                <a:gd name="T19" fmla="*/ 472 h 5134"/>
                <a:gd name="T20" fmla="*/ 1178 w 2899"/>
                <a:gd name="T21" fmla="*/ 513 h 5134"/>
                <a:gd name="T22" fmla="*/ 1210 w 2899"/>
                <a:gd name="T23" fmla="*/ 638 h 5134"/>
                <a:gd name="T24" fmla="*/ 1254 w 2899"/>
                <a:gd name="T25" fmla="*/ 886 h 5134"/>
                <a:gd name="T26" fmla="*/ 1280 w 2899"/>
                <a:gd name="T27" fmla="*/ 1133 h 5134"/>
                <a:gd name="T28" fmla="*/ 1286 w 2899"/>
                <a:gd name="T29" fmla="*/ 1379 h 5134"/>
                <a:gd name="T30" fmla="*/ 1274 w 2899"/>
                <a:gd name="T31" fmla="*/ 1623 h 5134"/>
                <a:gd name="T32" fmla="*/ 1246 w 2899"/>
                <a:gd name="T33" fmla="*/ 1862 h 5134"/>
                <a:gd name="T34" fmla="*/ 1199 w 2899"/>
                <a:gd name="T35" fmla="*/ 2097 h 5134"/>
                <a:gd name="T36" fmla="*/ 1137 w 2899"/>
                <a:gd name="T37" fmla="*/ 2328 h 5134"/>
                <a:gd name="T38" fmla="*/ 1058 w 2899"/>
                <a:gd name="T39" fmla="*/ 2553 h 5134"/>
                <a:gd name="T40" fmla="*/ 963 w 2899"/>
                <a:gd name="T41" fmla="*/ 2771 h 5134"/>
                <a:gd name="T42" fmla="*/ 853 w 2899"/>
                <a:gd name="T43" fmla="*/ 2982 h 5134"/>
                <a:gd name="T44" fmla="*/ 729 w 2899"/>
                <a:gd name="T45" fmla="*/ 3185 h 5134"/>
                <a:gd name="T46" fmla="*/ 590 w 2899"/>
                <a:gd name="T47" fmla="*/ 3378 h 5134"/>
                <a:gd name="T48" fmla="*/ 438 w 2899"/>
                <a:gd name="T49" fmla="*/ 3560 h 5134"/>
                <a:gd name="T50" fmla="*/ 272 w 2899"/>
                <a:gd name="T51" fmla="*/ 3731 h 5134"/>
                <a:gd name="T52" fmla="*/ 95 w 2899"/>
                <a:gd name="T53" fmla="*/ 3892 h 5134"/>
                <a:gd name="T54" fmla="*/ 0 w 2899"/>
                <a:gd name="T55" fmla="*/ 3967 h 5134"/>
                <a:gd name="T56" fmla="*/ 455 w 2899"/>
                <a:gd name="T57" fmla="*/ 4656 h 5134"/>
                <a:gd name="T58" fmla="*/ 1160 w 2899"/>
                <a:gd name="T59" fmla="*/ 5134 h 5134"/>
                <a:gd name="T60" fmla="*/ 1853 w 2899"/>
                <a:gd name="T61" fmla="*/ 4417 h 5134"/>
                <a:gd name="T62" fmla="*/ 1280 w 2899"/>
                <a:gd name="T63" fmla="*/ 3598 h 5134"/>
                <a:gd name="T64" fmla="*/ 1272 w 2899"/>
                <a:gd name="T65" fmla="*/ 3593 h 5134"/>
                <a:gd name="T66" fmla="*/ 1339 w 2899"/>
                <a:gd name="T67" fmla="*/ 3492 h 5134"/>
                <a:gd name="T68" fmla="*/ 1464 w 2899"/>
                <a:gd name="T69" fmla="*/ 3284 h 5134"/>
                <a:gd name="T70" fmla="*/ 1574 w 2899"/>
                <a:gd name="T71" fmla="*/ 3070 h 5134"/>
                <a:gd name="T72" fmla="*/ 1672 w 2899"/>
                <a:gd name="T73" fmla="*/ 2850 h 5134"/>
                <a:gd name="T74" fmla="*/ 1715 w 2899"/>
                <a:gd name="T75" fmla="*/ 2737 h 5134"/>
                <a:gd name="T76" fmla="*/ 1746 w 2899"/>
                <a:gd name="T77" fmla="*/ 2743 h 5134"/>
                <a:gd name="T78" fmla="*/ 2717 w 2899"/>
                <a:gd name="T79" fmla="*/ 2753 h 5134"/>
                <a:gd name="T80" fmla="*/ 2899 w 2899"/>
                <a:gd name="T81" fmla="*/ 1772 h 5134"/>
                <a:gd name="T82" fmla="*/ 1968 w 2899"/>
                <a:gd name="T83" fmla="*/ 1404 h 5134"/>
                <a:gd name="T84" fmla="*/ 1964 w 2899"/>
                <a:gd name="T85" fmla="*/ 1404 h 513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Lst>
              <a:rect l="0" t="0" r="r" b="b"/>
              <a:pathLst>
                <a:path w="2899" h="5134">
                  <a:moveTo>
                    <a:pt x="1964" y="1404"/>
                  </a:moveTo>
                  <a:lnTo>
                    <a:pt x="1965" y="1244"/>
                  </a:lnTo>
                  <a:lnTo>
                    <a:pt x="1952" y="1004"/>
                  </a:lnTo>
                  <a:lnTo>
                    <a:pt x="1937" y="844"/>
                  </a:lnTo>
                  <a:lnTo>
                    <a:pt x="1925" y="763"/>
                  </a:lnTo>
                  <a:lnTo>
                    <a:pt x="1948" y="756"/>
                  </a:lnTo>
                  <a:lnTo>
                    <a:pt x="2804" y="298"/>
                  </a:lnTo>
                  <a:lnTo>
                    <a:pt x="2706" y="0"/>
                  </a:lnTo>
                  <a:lnTo>
                    <a:pt x="1155" y="432"/>
                  </a:lnTo>
                  <a:lnTo>
                    <a:pt x="1167" y="472"/>
                  </a:lnTo>
                  <a:lnTo>
                    <a:pt x="1178" y="513"/>
                  </a:lnTo>
                  <a:lnTo>
                    <a:pt x="1210" y="638"/>
                  </a:lnTo>
                  <a:lnTo>
                    <a:pt x="1254" y="886"/>
                  </a:lnTo>
                  <a:lnTo>
                    <a:pt x="1280" y="1133"/>
                  </a:lnTo>
                  <a:lnTo>
                    <a:pt x="1286" y="1379"/>
                  </a:lnTo>
                  <a:lnTo>
                    <a:pt x="1274" y="1623"/>
                  </a:lnTo>
                  <a:lnTo>
                    <a:pt x="1246" y="1862"/>
                  </a:lnTo>
                  <a:lnTo>
                    <a:pt x="1199" y="2097"/>
                  </a:lnTo>
                  <a:lnTo>
                    <a:pt x="1137" y="2328"/>
                  </a:lnTo>
                  <a:lnTo>
                    <a:pt x="1058" y="2553"/>
                  </a:lnTo>
                  <a:lnTo>
                    <a:pt x="963" y="2771"/>
                  </a:lnTo>
                  <a:lnTo>
                    <a:pt x="853" y="2982"/>
                  </a:lnTo>
                  <a:lnTo>
                    <a:pt x="729" y="3185"/>
                  </a:lnTo>
                  <a:lnTo>
                    <a:pt x="590" y="3378"/>
                  </a:lnTo>
                  <a:lnTo>
                    <a:pt x="438" y="3560"/>
                  </a:lnTo>
                  <a:lnTo>
                    <a:pt x="272" y="3731"/>
                  </a:lnTo>
                  <a:lnTo>
                    <a:pt x="95" y="3892"/>
                  </a:lnTo>
                  <a:lnTo>
                    <a:pt x="0" y="3967"/>
                  </a:lnTo>
                  <a:lnTo>
                    <a:pt x="455" y="4656"/>
                  </a:lnTo>
                  <a:lnTo>
                    <a:pt x="1160" y="5134"/>
                  </a:lnTo>
                  <a:lnTo>
                    <a:pt x="1853" y="4417"/>
                  </a:lnTo>
                  <a:lnTo>
                    <a:pt x="1280" y="3598"/>
                  </a:lnTo>
                  <a:lnTo>
                    <a:pt x="1272" y="3593"/>
                  </a:lnTo>
                  <a:lnTo>
                    <a:pt x="1339" y="3492"/>
                  </a:lnTo>
                  <a:lnTo>
                    <a:pt x="1464" y="3284"/>
                  </a:lnTo>
                  <a:lnTo>
                    <a:pt x="1574" y="3070"/>
                  </a:lnTo>
                  <a:lnTo>
                    <a:pt x="1672" y="2850"/>
                  </a:lnTo>
                  <a:lnTo>
                    <a:pt x="1715" y="2737"/>
                  </a:lnTo>
                  <a:lnTo>
                    <a:pt x="1746" y="2743"/>
                  </a:lnTo>
                  <a:lnTo>
                    <a:pt x="2717" y="2753"/>
                  </a:lnTo>
                  <a:lnTo>
                    <a:pt x="2899" y="1772"/>
                  </a:lnTo>
                  <a:lnTo>
                    <a:pt x="1968" y="1404"/>
                  </a:lnTo>
                  <a:lnTo>
                    <a:pt x="1964" y="1404"/>
                  </a:lnTo>
                  <a:close/>
                </a:path>
              </a:pathLst>
            </a:custGeom>
            <a:solidFill>
              <a:schemeClr val="accent6">
                <a:lumMod val="75000"/>
              </a:schemeClr>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68580" tIns="34290" rIns="68580" bIns="34290" numCol="1" anchor="t" anchorCtr="0" compatLnSpc="1">
              <a:prstTxWarp prst="textNoShape">
                <a:avLst/>
              </a:prstTxWarp>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lang="en-US" sz="1350"/>
            </a:p>
          </xdr:txBody>
        </xdr:sp>
      </xdr:grpSp>
      <xdr:sp macro="" textlink="">
        <xdr:nvSpPr>
          <xdr:cNvPr id="24" name="Oval 16">
            <a:extLst>
              <a:ext uri="{FF2B5EF4-FFF2-40B4-BE49-F238E27FC236}">
                <a16:creationId xmlns:a16="http://schemas.microsoft.com/office/drawing/2014/main" id="{7838157C-3B10-4C8D-A9C4-C066CFB467ED}"/>
              </a:ext>
            </a:extLst>
          </xdr:cNvPr>
          <xdr:cNvSpPr/>
        </xdr:nvSpPr>
        <xdr:spPr>
          <a:xfrm>
            <a:off x="5033882" y="2841111"/>
            <a:ext cx="2124236" cy="2124236"/>
          </a:xfrm>
          <a:prstGeom prst="ellipse">
            <a:avLst/>
          </a:prstGeom>
          <a:solidFill>
            <a:schemeClr val="bg2">
              <a:lumMod val="50000"/>
              <a:alpha val="50000"/>
            </a:schemeClr>
          </a:solidFill>
          <a:ln>
            <a:noFill/>
          </a:ln>
        </xdr:spPr>
        <xdr:style>
          <a:lnRef idx="0">
            <a:scrgbClr r="0" g="0" b="0"/>
          </a:lnRef>
          <a:fillRef idx="0">
            <a:scrgbClr r="0" g="0" b="0"/>
          </a:fillRef>
          <a:effectRef idx="0">
            <a:scrgbClr r="0" g="0" b="0"/>
          </a:effectRef>
          <a:fontRef idx="minor">
            <a:schemeClr val="lt1"/>
          </a:fontRef>
        </xdr:style>
        <xdr:txBody>
          <a:bodyPr wrap="square" lIns="0" rIns="0" rtlCol="0" anchor="ctr"/>
          <a:lstStyle>
            <a:defPPr>
              <a:defRPr lang="fr-FR"/>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350" b="1" cap="all">
                <a:solidFill>
                  <a:schemeClr val="bg1"/>
                </a:solidFill>
              </a:rPr>
              <a:t>PROGRAMA DE TRANSPARENCIA Y ÉTICA PÚBLICA</a:t>
            </a:r>
          </a:p>
        </xdr:txBody>
      </xdr:sp>
    </xdr:grpSp>
    <xdr:clientData/>
  </xdr:twoCellAnchor>
  <xdr:oneCellAnchor>
    <xdr:from>
      <xdr:col>0</xdr:col>
      <xdr:colOff>695325</xdr:colOff>
      <xdr:row>11</xdr:row>
      <xdr:rowOff>152400</xdr:rowOff>
    </xdr:from>
    <xdr:ext cx="1846339" cy="284822"/>
    <xdr:sp macro="" textlink="">
      <xdr:nvSpPr>
        <xdr:cNvPr id="30" name="CuadroTexto 29">
          <a:hlinkClick xmlns:r="http://schemas.openxmlformats.org/officeDocument/2006/relationships" r:id="rId7"/>
          <a:extLst>
            <a:ext uri="{FF2B5EF4-FFF2-40B4-BE49-F238E27FC236}">
              <a16:creationId xmlns:a16="http://schemas.microsoft.com/office/drawing/2014/main" id="{138583DC-CF59-47A8-91F6-E6F10A97C1C4}"/>
            </a:ext>
          </a:extLst>
        </xdr:cNvPr>
        <xdr:cNvSpPr txBox="1"/>
      </xdr:nvSpPr>
      <xdr:spPr>
        <a:xfrm>
          <a:off x="695325" y="2247900"/>
          <a:ext cx="1846339" cy="284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
            </a:rPr>
            <a:t>1.1.</a:t>
          </a:r>
          <a:r>
            <a:rPr lang="es-CO" sz="1100" baseline="0">
              <a:latin typeface="Nunito  "/>
            </a:rPr>
            <a:t> Riesgos de corrupción</a:t>
          </a:r>
          <a:endParaRPr lang="es-CO" sz="1100">
            <a:latin typeface="Nunito  "/>
          </a:endParaRPr>
        </a:p>
      </xdr:txBody>
    </xdr:sp>
    <xdr:clientData/>
  </xdr:oneCellAnchor>
  <xdr:oneCellAnchor>
    <xdr:from>
      <xdr:col>0</xdr:col>
      <xdr:colOff>685800</xdr:colOff>
      <xdr:row>13</xdr:row>
      <xdr:rowOff>85725</xdr:rowOff>
    </xdr:from>
    <xdr:ext cx="2601866" cy="284822"/>
    <xdr:sp macro="" textlink="">
      <xdr:nvSpPr>
        <xdr:cNvPr id="31" name="CuadroTexto 30">
          <a:hlinkClick xmlns:r="http://schemas.openxmlformats.org/officeDocument/2006/relationships" r:id="rId8"/>
          <a:extLst>
            <a:ext uri="{FF2B5EF4-FFF2-40B4-BE49-F238E27FC236}">
              <a16:creationId xmlns:a16="http://schemas.microsoft.com/office/drawing/2014/main" id="{1902F6F5-9E12-46D2-B2D3-82254371EC99}"/>
            </a:ext>
          </a:extLst>
        </xdr:cNvPr>
        <xdr:cNvSpPr txBox="1"/>
      </xdr:nvSpPr>
      <xdr:spPr>
        <a:xfrm>
          <a:off x="685800" y="2562225"/>
          <a:ext cx="2601866" cy="284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
            </a:rPr>
            <a:t>1.2. Riesgos para la Integridad pública</a:t>
          </a:r>
        </a:p>
      </xdr:txBody>
    </xdr:sp>
    <xdr:clientData/>
  </xdr:oneCellAnchor>
  <xdr:oneCellAnchor>
    <xdr:from>
      <xdr:col>0</xdr:col>
      <xdr:colOff>685800</xdr:colOff>
      <xdr:row>15</xdr:row>
      <xdr:rowOff>19050</xdr:rowOff>
    </xdr:from>
    <xdr:ext cx="1438984" cy="284822"/>
    <xdr:sp macro="" textlink="">
      <xdr:nvSpPr>
        <xdr:cNvPr id="32" name="CuadroTexto 31">
          <a:hlinkClick xmlns:r="http://schemas.openxmlformats.org/officeDocument/2006/relationships" r:id="rId9"/>
          <a:extLst>
            <a:ext uri="{FF2B5EF4-FFF2-40B4-BE49-F238E27FC236}">
              <a16:creationId xmlns:a16="http://schemas.microsoft.com/office/drawing/2014/main" id="{FC878E10-4F00-4B06-93AC-07D41D59A8FF}"/>
            </a:ext>
          </a:extLst>
        </xdr:cNvPr>
        <xdr:cNvSpPr txBox="1"/>
      </xdr:nvSpPr>
      <xdr:spPr>
        <a:xfrm>
          <a:off x="685800" y="2876550"/>
          <a:ext cx="1438984" cy="284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
            </a:rPr>
            <a:t>1.3. LAFT - FDADM</a:t>
          </a:r>
        </a:p>
      </xdr:txBody>
    </xdr:sp>
    <xdr:clientData/>
  </xdr:oneCellAnchor>
  <xdr:oneCellAnchor>
    <xdr:from>
      <xdr:col>7</xdr:col>
      <xdr:colOff>504825</xdr:colOff>
      <xdr:row>11</xdr:row>
      <xdr:rowOff>123825</xdr:rowOff>
    </xdr:from>
    <xdr:ext cx="1278876" cy="264560"/>
    <xdr:sp macro="" textlink="">
      <xdr:nvSpPr>
        <xdr:cNvPr id="33" name="CuadroTexto 32">
          <a:hlinkClick xmlns:r="http://schemas.openxmlformats.org/officeDocument/2006/relationships" r:id="rId10"/>
          <a:extLst>
            <a:ext uri="{FF2B5EF4-FFF2-40B4-BE49-F238E27FC236}">
              <a16:creationId xmlns:a16="http://schemas.microsoft.com/office/drawing/2014/main" id="{7374C5B3-FBFF-4999-A1A8-8666AAC307BE}"/>
            </a:ext>
          </a:extLst>
        </xdr:cNvPr>
        <xdr:cNvSpPr txBox="1"/>
      </xdr:nvSpPr>
      <xdr:spPr>
        <a:xfrm>
          <a:off x="5838825" y="2219325"/>
          <a:ext cx="127887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2.1. Redes internas</a:t>
          </a:r>
        </a:p>
      </xdr:txBody>
    </xdr:sp>
    <xdr:clientData/>
  </xdr:oneCellAnchor>
  <xdr:oneCellAnchor>
    <xdr:from>
      <xdr:col>7</xdr:col>
      <xdr:colOff>504825</xdr:colOff>
      <xdr:row>13</xdr:row>
      <xdr:rowOff>9525</xdr:rowOff>
    </xdr:from>
    <xdr:ext cx="1303690" cy="264560"/>
    <xdr:sp macro="" textlink="">
      <xdr:nvSpPr>
        <xdr:cNvPr id="34" name="CuadroTexto 33">
          <a:hlinkClick xmlns:r="http://schemas.openxmlformats.org/officeDocument/2006/relationships" r:id="rId11"/>
          <a:extLst>
            <a:ext uri="{FF2B5EF4-FFF2-40B4-BE49-F238E27FC236}">
              <a16:creationId xmlns:a16="http://schemas.microsoft.com/office/drawing/2014/main" id="{EC2D8A9C-B137-41A4-9EFC-BD450E05B1AE}"/>
            </a:ext>
          </a:extLst>
        </xdr:cNvPr>
        <xdr:cNvSpPr txBox="1"/>
      </xdr:nvSpPr>
      <xdr:spPr>
        <a:xfrm>
          <a:off x="5838825" y="2486025"/>
          <a:ext cx="1303690"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2.1. Redes externas</a:t>
          </a:r>
        </a:p>
      </xdr:txBody>
    </xdr:sp>
    <xdr:clientData/>
  </xdr:oneCellAnchor>
  <xdr:oneCellAnchor>
    <xdr:from>
      <xdr:col>7</xdr:col>
      <xdr:colOff>457200</xdr:colOff>
      <xdr:row>24</xdr:row>
      <xdr:rowOff>133350</xdr:rowOff>
    </xdr:from>
    <xdr:ext cx="2254207" cy="264560"/>
    <xdr:sp macro="" textlink="">
      <xdr:nvSpPr>
        <xdr:cNvPr id="37" name="CuadroTexto 36">
          <a:hlinkClick xmlns:r="http://schemas.openxmlformats.org/officeDocument/2006/relationships" r:id="rId12"/>
          <a:extLst>
            <a:ext uri="{FF2B5EF4-FFF2-40B4-BE49-F238E27FC236}">
              <a16:creationId xmlns:a16="http://schemas.microsoft.com/office/drawing/2014/main" id="{908B5B48-7A4A-4923-A157-9F103D4B161D}"/>
            </a:ext>
          </a:extLst>
        </xdr:cNvPr>
        <xdr:cNvSpPr txBox="1"/>
      </xdr:nvSpPr>
      <xdr:spPr>
        <a:xfrm>
          <a:off x="5791200" y="4705350"/>
          <a:ext cx="225420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3.3. Integridad en el servicio público</a:t>
          </a:r>
        </a:p>
      </xdr:txBody>
    </xdr:sp>
    <xdr:clientData/>
  </xdr:oneCellAnchor>
  <xdr:oneCellAnchor>
    <xdr:from>
      <xdr:col>4</xdr:col>
      <xdr:colOff>647700</xdr:colOff>
      <xdr:row>30</xdr:row>
      <xdr:rowOff>19050</xdr:rowOff>
    </xdr:from>
    <xdr:ext cx="2022798" cy="264560"/>
    <xdr:sp macro="" textlink="">
      <xdr:nvSpPr>
        <xdr:cNvPr id="38" name="CuadroTexto 37">
          <a:hlinkClick xmlns:r="http://schemas.openxmlformats.org/officeDocument/2006/relationships" r:id="rId13"/>
          <a:extLst>
            <a:ext uri="{FF2B5EF4-FFF2-40B4-BE49-F238E27FC236}">
              <a16:creationId xmlns:a16="http://schemas.microsoft.com/office/drawing/2014/main" id="{1F922C8A-3F28-4087-B665-2225319074C2}"/>
            </a:ext>
          </a:extLst>
        </xdr:cNvPr>
        <xdr:cNvSpPr txBox="1"/>
      </xdr:nvSpPr>
      <xdr:spPr>
        <a:xfrm>
          <a:off x="3695700" y="5734050"/>
          <a:ext cx="202279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4.1. Racionalización</a:t>
          </a:r>
          <a:r>
            <a:rPr lang="es-CO" sz="1100" baseline="0"/>
            <a:t> de Trámites</a:t>
          </a:r>
          <a:endParaRPr lang="es-CO" sz="1100"/>
        </a:p>
      </xdr:txBody>
    </xdr:sp>
    <xdr:clientData/>
  </xdr:oneCellAnchor>
  <xdr:oneCellAnchor>
    <xdr:from>
      <xdr:col>4</xdr:col>
      <xdr:colOff>638175</xdr:colOff>
      <xdr:row>31</xdr:row>
      <xdr:rowOff>85725</xdr:rowOff>
    </xdr:from>
    <xdr:ext cx="2416559" cy="264560"/>
    <xdr:sp macro="" textlink="">
      <xdr:nvSpPr>
        <xdr:cNvPr id="39" name="CuadroTexto 38">
          <a:hlinkClick xmlns:r="http://schemas.openxmlformats.org/officeDocument/2006/relationships" r:id="rId14"/>
          <a:extLst>
            <a:ext uri="{FF2B5EF4-FFF2-40B4-BE49-F238E27FC236}">
              <a16:creationId xmlns:a16="http://schemas.microsoft.com/office/drawing/2014/main" id="{5DD482C9-C745-4E92-B5EF-A5165688837B}"/>
            </a:ext>
          </a:extLst>
        </xdr:cNvPr>
        <xdr:cNvSpPr txBox="1"/>
      </xdr:nvSpPr>
      <xdr:spPr>
        <a:xfrm>
          <a:off x="3686175" y="5991225"/>
          <a:ext cx="241655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4.2. Relacionamiento</a:t>
          </a:r>
          <a:r>
            <a:rPr lang="es-CO" sz="1100" baseline="0"/>
            <a:t> con el </a:t>
          </a:r>
          <a:r>
            <a:rPr lang="es-CO" sz="1100"/>
            <a:t>Ciudadano</a:t>
          </a:r>
        </a:p>
      </xdr:txBody>
    </xdr:sp>
    <xdr:clientData/>
  </xdr:oneCellAnchor>
  <xdr:oneCellAnchor>
    <xdr:from>
      <xdr:col>4</xdr:col>
      <xdr:colOff>628650</xdr:colOff>
      <xdr:row>32</xdr:row>
      <xdr:rowOff>161925</xdr:rowOff>
    </xdr:from>
    <xdr:ext cx="1678536" cy="264560"/>
    <xdr:sp macro="" textlink="">
      <xdr:nvSpPr>
        <xdr:cNvPr id="40" name="CuadroTexto 39">
          <a:hlinkClick xmlns:r="http://schemas.openxmlformats.org/officeDocument/2006/relationships" r:id="rId15"/>
          <a:extLst>
            <a:ext uri="{FF2B5EF4-FFF2-40B4-BE49-F238E27FC236}">
              <a16:creationId xmlns:a16="http://schemas.microsoft.com/office/drawing/2014/main" id="{15C2ADDB-AD95-40BB-8EF0-1C72F49D60F8}"/>
            </a:ext>
          </a:extLst>
        </xdr:cNvPr>
        <xdr:cNvSpPr txBox="1"/>
      </xdr:nvSpPr>
      <xdr:spPr>
        <a:xfrm>
          <a:off x="3676650" y="6257925"/>
          <a:ext cx="167853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4.3. Conflicto de Intereses</a:t>
          </a:r>
        </a:p>
      </xdr:txBody>
    </xdr:sp>
    <xdr:clientData/>
  </xdr:oneCellAnchor>
  <xdr:oneCellAnchor>
    <xdr:from>
      <xdr:col>0</xdr:col>
      <xdr:colOff>685800</xdr:colOff>
      <xdr:row>16</xdr:row>
      <xdr:rowOff>161925</xdr:rowOff>
    </xdr:from>
    <xdr:ext cx="1763303" cy="284822"/>
    <xdr:sp macro="" textlink="">
      <xdr:nvSpPr>
        <xdr:cNvPr id="41" name="CuadroTexto 40">
          <a:hlinkClick xmlns:r="http://schemas.openxmlformats.org/officeDocument/2006/relationships" r:id="rId16"/>
          <a:extLst>
            <a:ext uri="{FF2B5EF4-FFF2-40B4-BE49-F238E27FC236}">
              <a16:creationId xmlns:a16="http://schemas.microsoft.com/office/drawing/2014/main" id="{6EA151DC-6233-41F7-B9B9-ABCB8A2C2A73}"/>
            </a:ext>
          </a:extLst>
        </xdr:cNvPr>
        <xdr:cNvSpPr txBox="1"/>
      </xdr:nvSpPr>
      <xdr:spPr>
        <a:xfrm>
          <a:off x="685800" y="3209925"/>
          <a:ext cx="1763303" cy="284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
            </a:rPr>
            <a:t>1.4. Canales de denuncia</a:t>
          </a:r>
        </a:p>
      </xdr:txBody>
    </xdr:sp>
    <xdr:clientData/>
  </xdr:oneCellAnchor>
  <xdr:oneCellAnchor>
    <xdr:from>
      <xdr:col>0</xdr:col>
      <xdr:colOff>695325</xdr:colOff>
      <xdr:row>18</xdr:row>
      <xdr:rowOff>85725</xdr:rowOff>
    </xdr:from>
    <xdr:ext cx="1542795" cy="284822"/>
    <xdr:sp macro="" textlink="">
      <xdr:nvSpPr>
        <xdr:cNvPr id="42" name="CuadroTexto 41">
          <a:hlinkClick xmlns:r="http://schemas.openxmlformats.org/officeDocument/2006/relationships" r:id="rId17"/>
          <a:extLst>
            <a:ext uri="{FF2B5EF4-FFF2-40B4-BE49-F238E27FC236}">
              <a16:creationId xmlns:a16="http://schemas.microsoft.com/office/drawing/2014/main" id="{0F3BE325-5175-42A0-B9C8-04D1F9406AA7}"/>
            </a:ext>
          </a:extLst>
        </xdr:cNvPr>
        <xdr:cNvSpPr txBox="1"/>
      </xdr:nvSpPr>
      <xdr:spPr>
        <a:xfrm>
          <a:off x="695325" y="3514725"/>
          <a:ext cx="1542795" cy="284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latin typeface="Nunito  "/>
            </a:rPr>
            <a:t>1.5. Debida diligencia</a:t>
          </a:r>
        </a:p>
      </xdr:txBody>
    </xdr:sp>
    <xdr:clientData/>
  </xdr:oneCellAnchor>
  <xdr:oneCellAnchor>
    <xdr:from>
      <xdr:col>7</xdr:col>
      <xdr:colOff>466725</xdr:colOff>
      <xdr:row>21</xdr:row>
      <xdr:rowOff>161925</xdr:rowOff>
    </xdr:from>
    <xdr:ext cx="3173626" cy="264560"/>
    <xdr:sp macro="" textlink="">
      <xdr:nvSpPr>
        <xdr:cNvPr id="3" name="CuadroTexto 2">
          <a:hlinkClick xmlns:r="http://schemas.openxmlformats.org/officeDocument/2006/relationships" r:id="rId18"/>
          <a:extLst>
            <a:ext uri="{FF2B5EF4-FFF2-40B4-BE49-F238E27FC236}">
              <a16:creationId xmlns:a16="http://schemas.microsoft.com/office/drawing/2014/main" id="{508902B3-3635-4E9A-929B-47B8995EDB87}"/>
            </a:ext>
          </a:extLst>
        </xdr:cNvPr>
        <xdr:cNvSpPr txBox="1"/>
      </xdr:nvSpPr>
      <xdr:spPr>
        <a:xfrm>
          <a:off x="5800725" y="4162425"/>
          <a:ext cx="317362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3.1. Acceso</a:t>
          </a:r>
          <a:r>
            <a:rPr lang="es-CO" sz="1100" baseline="0"/>
            <a:t> a la Información Pública y Transparencia</a:t>
          </a:r>
          <a:endParaRPr lang="es-CO" sz="1100"/>
        </a:p>
      </xdr:txBody>
    </xdr:sp>
    <xdr:clientData/>
  </xdr:oneCellAnchor>
  <xdr:oneCellAnchor>
    <xdr:from>
      <xdr:col>7</xdr:col>
      <xdr:colOff>466725</xdr:colOff>
      <xdr:row>23</xdr:row>
      <xdr:rowOff>47625</xdr:rowOff>
    </xdr:from>
    <xdr:ext cx="3183372" cy="264560"/>
    <xdr:sp macro="" textlink="">
      <xdr:nvSpPr>
        <xdr:cNvPr id="43" name="CuadroTexto 42">
          <a:hlinkClick xmlns:r="http://schemas.openxmlformats.org/officeDocument/2006/relationships" r:id="rId19"/>
          <a:extLst>
            <a:ext uri="{FF2B5EF4-FFF2-40B4-BE49-F238E27FC236}">
              <a16:creationId xmlns:a16="http://schemas.microsoft.com/office/drawing/2014/main" id="{D007F289-4F7B-4695-98C6-4C35C772AFE5}"/>
            </a:ext>
          </a:extLst>
        </xdr:cNvPr>
        <xdr:cNvSpPr txBox="1"/>
      </xdr:nvSpPr>
      <xdr:spPr>
        <a:xfrm>
          <a:off x="5800725" y="4429125"/>
          <a:ext cx="3183372"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a:t>3.2. Participación</a:t>
          </a:r>
          <a:r>
            <a:rPr lang="es-CO" sz="1100" baseline="0"/>
            <a:t> CIudadana y Rendición de Cuentas</a:t>
          </a:r>
          <a:endParaRPr lang="es-CO"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266700</xdr:colOff>
      <xdr:row>0</xdr:row>
      <xdr:rowOff>28575</xdr:rowOff>
    </xdr:from>
    <xdr:to>
      <xdr:col>0</xdr:col>
      <xdr:colOff>1323975</xdr:colOff>
      <xdr:row>2</xdr:row>
      <xdr:rowOff>504825</xdr:rowOff>
    </xdr:to>
    <xdr:pic>
      <xdr:nvPicPr>
        <xdr:cNvPr id="2" name="Picture 647898253">
          <a:extLst>
            <a:ext uri="{FF2B5EF4-FFF2-40B4-BE49-F238E27FC236}">
              <a16:creationId xmlns:a16="http://schemas.microsoft.com/office/drawing/2014/main" id="{02B55DEA-06BC-4FC2-8FA3-29D1F79A234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 y="28575"/>
          <a:ext cx="1057275" cy="1057275"/>
        </a:xfrm>
        <a:prstGeom prst="rect">
          <a:avLst/>
        </a:prstGeom>
      </xdr:spPr>
    </xdr:pic>
    <xdr:clientData/>
  </xdr:twoCellAnchor>
  <xdr:twoCellAnchor>
    <xdr:from>
      <xdr:col>14</xdr:col>
      <xdr:colOff>400051</xdr:colOff>
      <xdr:row>0</xdr:row>
      <xdr:rowOff>171449</xdr:rowOff>
    </xdr:from>
    <xdr:to>
      <xdr:col>14</xdr:col>
      <xdr:colOff>1133475</xdr:colOff>
      <xdr:row>2</xdr:row>
      <xdr:rowOff>209549</xdr:rowOff>
    </xdr:to>
    <xdr:grpSp>
      <xdr:nvGrpSpPr>
        <xdr:cNvPr id="3" name="Group 5581">
          <a:hlinkClick xmlns:r="http://schemas.openxmlformats.org/officeDocument/2006/relationships" r:id="rId2"/>
          <a:extLst>
            <a:ext uri="{FF2B5EF4-FFF2-40B4-BE49-F238E27FC236}">
              <a16:creationId xmlns:a16="http://schemas.microsoft.com/office/drawing/2014/main" id="{E695903F-EAEA-4ABA-88D5-05861FBEFFD2}"/>
            </a:ext>
          </a:extLst>
        </xdr:cNvPr>
        <xdr:cNvGrpSpPr/>
      </xdr:nvGrpSpPr>
      <xdr:grpSpPr>
        <a:xfrm>
          <a:off x="21374101" y="171449"/>
          <a:ext cx="733424" cy="619125"/>
          <a:chOff x="-1" y="0"/>
          <a:chExt cx="2461207" cy="2465512"/>
        </a:xfrm>
      </xdr:grpSpPr>
      <xdr:sp macro="" textlink="">
        <xdr:nvSpPr>
          <xdr:cNvPr id="4" name="Shape 5568">
            <a:extLst>
              <a:ext uri="{FF2B5EF4-FFF2-40B4-BE49-F238E27FC236}">
                <a16:creationId xmlns:a16="http://schemas.microsoft.com/office/drawing/2014/main" id="{23B763C4-D517-4AE6-8CE2-396BF0D0CCC1}"/>
              </a:ext>
            </a:extLst>
          </xdr:cNvPr>
          <xdr:cNvSpPr/>
        </xdr:nvSpPr>
        <xdr:spPr>
          <a:xfrm flipH="1">
            <a:off x="178138" y="272859"/>
            <a:ext cx="2008078" cy="2008078"/>
          </a:xfrm>
          <a:custGeom>
            <a:avLst/>
            <a:gdLst/>
            <a:ahLst/>
            <a:cxnLst>
              <a:cxn ang="0">
                <a:pos x="wd2" y="hd2"/>
              </a:cxn>
              <a:cxn ang="5400000">
                <a:pos x="wd2" y="hd2"/>
              </a:cxn>
              <a:cxn ang="10800000">
                <a:pos x="wd2" y="hd2"/>
              </a:cxn>
              <a:cxn ang="16200000">
                <a:pos x="wd2" y="hd2"/>
              </a:cxn>
            </a:cxnLst>
            <a:rect l="0" t="0" r="r" b="b"/>
            <a:pathLst>
              <a:path w="21600" h="21600" extrusionOk="0">
                <a:moveTo>
                  <a:pt x="21039" y="9023"/>
                </a:moveTo>
                <a:cubicBezTo>
                  <a:pt x="19730" y="9023"/>
                  <a:pt x="19730" y="9023"/>
                  <a:pt x="19730" y="9023"/>
                </a:cubicBezTo>
                <a:cubicBezTo>
                  <a:pt x="19636" y="8556"/>
                  <a:pt x="19496" y="8088"/>
                  <a:pt x="19332" y="7644"/>
                </a:cubicBezTo>
                <a:cubicBezTo>
                  <a:pt x="20455" y="7013"/>
                  <a:pt x="20455" y="7013"/>
                  <a:pt x="20455" y="7013"/>
                </a:cubicBezTo>
                <a:cubicBezTo>
                  <a:pt x="20712" y="6849"/>
                  <a:pt x="20805" y="6522"/>
                  <a:pt x="20642" y="6265"/>
                </a:cubicBezTo>
                <a:cubicBezTo>
                  <a:pt x="19543" y="4325"/>
                  <a:pt x="19543" y="4325"/>
                  <a:pt x="19543" y="4325"/>
                </a:cubicBezTo>
                <a:cubicBezTo>
                  <a:pt x="19379" y="4068"/>
                  <a:pt x="19052" y="3974"/>
                  <a:pt x="18771" y="4138"/>
                </a:cubicBezTo>
                <a:cubicBezTo>
                  <a:pt x="17626" y="4792"/>
                  <a:pt x="17626" y="4792"/>
                  <a:pt x="17626" y="4792"/>
                </a:cubicBezTo>
                <a:cubicBezTo>
                  <a:pt x="17322" y="4442"/>
                  <a:pt x="16971" y="4114"/>
                  <a:pt x="16621" y="3810"/>
                </a:cubicBezTo>
                <a:cubicBezTo>
                  <a:pt x="17252" y="2688"/>
                  <a:pt x="17252" y="2688"/>
                  <a:pt x="17252" y="2688"/>
                </a:cubicBezTo>
                <a:cubicBezTo>
                  <a:pt x="17416" y="2431"/>
                  <a:pt x="17322" y="2104"/>
                  <a:pt x="17065" y="1940"/>
                </a:cubicBezTo>
                <a:cubicBezTo>
                  <a:pt x="15125" y="818"/>
                  <a:pt x="15125" y="818"/>
                  <a:pt x="15125" y="818"/>
                </a:cubicBezTo>
                <a:cubicBezTo>
                  <a:pt x="14868" y="678"/>
                  <a:pt x="14517" y="771"/>
                  <a:pt x="14377" y="1029"/>
                </a:cubicBezTo>
                <a:cubicBezTo>
                  <a:pt x="13699" y="2174"/>
                  <a:pt x="13699" y="2174"/>
                  <a:pt x="13699" y="2174"/>
                </a:cubicBezTo>
                <a:cubicBezTo>
                  <a:pt x="13278" y="2034"/>
                  <a:pt x="12810" y="1917"/>
                  <a:pt x="12343" y="1847"/>
                </a:cubicBezTo>
                <a:cubicBezTo>
                  <a:pt x="12343" y="561"/>
                  <a:pt x="12343" y="561"/>
                  <a:pt x="12343" y="561"/>
                </a:cubicBezTo>
                <a:cubicBezTo>
                  <a:pt x="12343" y="257"/>
                  <a:pt x="12086" y="0"/>
                  <a:pt x="11782" y="0"/>
                </a:cubicBezTo>
                <a:cubicBezTo>
                  <a:pt x="9561" y="0"/>
                  <a:pt x="9561" y="0"/>
                  <a:pt x="9561" y="0"/>
                </a:cubicBezTo>
                <a:cubicBezTo>
                  <a:pt x="9257" y="0"/>
                  <a:pt x="9000" y="257"/>
                  <a:pt x="9000" y="561"/>
                </a:cubicBezTo>
                <a:cubicBezTo>
                  <a:pt x="9000" y="1870"/>
                  <a:pt x="9000" y="1870"/>
                  <a:pt x="9000" y="1870"/>
                </a:cubicBezTo>
                <a:cubicBezTo>
                  <a:pt x="8532" y="1964"/>
                  <a:pt x="8088" y="2104"/>
                  <a:pt x="7644" y="2268"/>
                </a:cubicBezTo>
                <a:cubicBezTo>
                  <a:pt x="7013" y="1145"/>
                  <a:pt x="7013" y="1145"/>
                  <a:pt x="7013" y="1145"/>
                </a:cubicBezTo>
                <a:cubicBezTo>
                  <a:pt x="6849" y="888"/>
                  <a:pt x="6522" y="795"/>
                  <a:pt x="6242" y="958"/>
                </a:cubicBezTo>
                <a:cubicBezTo>
                  <a:pt x="4325" y="2057"/>
                  <a:pt x="4325" y="2057"/>
                  <a:pt x="4325" y="2057"/>
                </a:cubicBezTo>
                <a:cubicBezTo>
                  <a:pt x="4068" y="2221"/>
                  <a:pt x="3974" y="2548"/>
                  <a:pt x="4114" y="2829"/>
                </a:cubicBezTo>
                <a:cubicBezTo>
                  <a:pt x="4792" y="3974"/>
                  <a:pt x="4792" y="3974"/>
                  <a:pt x="4792" y="3974"/>
                </a:cubicBezTo>
                <a:cubicBezTo>
                  <a:pt x="4442" y="4278"/>
                  <a:pt x="4114" y="4629"/>
                  <a:pt x="3810" y="4979"/>
                </a:cubicBezTo>
                <a:cubicBezTo>
                  <a:pt x="2688" y="4348"/>
                  <a:pt x="2688" y="4348"/>
                  <a:pt x="2688" y="4348"/>
                </a:cubicBezTo>
                <a:cubicBezTo>
                  <a:pt x="2431" y="4184"/>
                  <a:pt x="2081" y="4278"/>
                  <a:pt x="1940" y="4535"/>
                </a:cubicBezTo>
                <a:cubicBezTo>
                  <a:pt x="818" y="6475"/>
                  <a:pt x="818" y="6475"/>
                  <a:pt x="818" y="6475"/>
                </a:cubicBezTo>
                <a:cubicBezTo>
                  <a:pt x="678" y="6732"/>
                  <a:pt x="771" y="7083"/>
                  <a:pt x="1029" y="7223"/>
                </a:cubicBezTo>
                <a:cubicBezTo>
                  <a:pt x="2174" y="7901"/>
                  <a:pt x="2174" y="7901"/>
                  <a:pt x="2174" y="7901"/>
                </a:cubicBezTo>
                <a:cubicBezTo>
                  <a:pt x="2034" y="8322"/>
                  <a:pt x="1917" y="8790"/>
                  <a:pt x="1823" y="9257"/>
                </a:cubicBezTo>
                <a:cubicBezTo>
                  <a:pt x="561" y="9257"/>
                  <a:pt x="561" y="9257"/>
                  <a:pt x="561" y="9257"/>
                </a:cubicBezTo>
                <a:cubicBezTo>
                  <a:pt x="234" y="9257"/>
                  <a:pt x="0" y="9514"/>
                  <a:pt x="0" y="9818"/>
                </a:cubicBezTo>
                <a:cubicBezTo>
                  <a:pt x="0" y="12039"/>
                  <a:pt x="0" y="12039"/>
                  <a:pt x="0" y="12039"/>
                </a:cubicBezTo>
                <a:cubicBezTo>
                  <a:pt x="0" y="12343"/>
                  <a:pt x="234" y="12600"/>
                  <a:pt x="561" y="12600"/>
                </a:cubicBezTo>
                <a:cubicBezTo>
                  <a:pt x="1870" y="12600"/>
                  <a:pt x="1870" y="12600"/>
                  <a:pt x="1870" y="12600"/>
                </a:cubicBezTo>
                <a:cubicBezTo>
                  <a:pt x="1964" y="13068"/>
                  <a:pt x="2104" y="13512"/>
                  <a:pt x="2268" y="13956"/>
                </a:cubicBezTo>
                <a:cubicBezTo>
                  <a:pt x="1145" y="14587"/>
                  <a:pt x="1145" y="14587"/>
                  <a:pt x="1145" y="14587"/>
                </a:cubicBezTo>
                <a:cubicBezTo>
                  <a:pt x="888" y="14751"/>
                  <a:pt x="795" y="15078"/>
                  <a:pt x="958" y="15358"/>
                </a:cubicBezTo>
                <a:cubicBezTo>
                  <a:pt x="2057" y="17275"/>
                  <a:pt x="2057" y="17275"/>
                  <a:pt x="2057" y="17275"/>
                </a:cubicBezTo>
                <a:cubicBezTo>
                  <a:pt x="2221" y="17532"/>
                  <a:pt x="2548" y="17626"/>
                  <a:pt x="2829" y="17486"/>
                </a:cubicBezTo>
                <a:cubicBezTo>
                  <a:pt x="3974" y="16808"/>
                  <a:pt x="3974" y="16808"/>
                  <a:pt x="3974" y="16808"/>
                </a:cubicBezTo>
                <a:cubicBezTo>
                  <a:pt x="4278" y="17158"/>
                  <a:pt x="4629" y="17486"/>
                  <a:pt x="4979" y="17790"/>
                </a:cubicBezTo>
                <a:cubicBezTo>
                  <a:pt x="4348" y="18912"/>
                  <a:pt x="4348" y="18912"/>
                  <a:pt x="4348" y="18912"/>
                </a:cubicBezTo>
                <a:cubicBezTo>
                  <a:pt x="4184" y="19169"/>
                  <a:pt x="4278" y="19519"/>
                  <a:pt x="4535" y="19660"/>
                </a:cubicBezTo>
                <a:cubicBezTo>
                  <a:pt x="6475" y="20782"/>
                  <a:pt x="6475" y="20782"/>
                  <a:pt x="6475" y="20782"/>
                </a:cubicBezTo>
                <a:cubicBezTo>
                  <a:pt x="6732" y="20922"/>
                  <a:pt x="7083" y="20829"/>
                  <a:pt x="7223" y="20571"/>
                </a:cubicBezTo>
                <a:cubicBezTo>
                  <a:pt x="7901" y="19426"/>
                  <a:pt x="7901" y="19426"/>
                  <a:pt x="7901" y="19426"/>
                </a:cubicBezTo>
                <a:cubicBezTo>
                  <a:pt x="8322" y="19566"/>
                  <a:pt x="8790" y="19683"/>
                  <a:pt x="9257" y="19777"/>
                </a:cubicBezTo>
                <a:cubicBezTo>
                  <a:pt x="9257" y="21062"/>
                  <a:pt x="9257" y="21062"/>
                  <a:pt x="9257" y="21062"/>
                </a:cubicBezTo>
                <a:cubicBezTo>
                  <a:pt x="9257" y="21366"/>
                  <a:pt x="9514" y="21600"/>
                  <a:pt x="9818" y="21600"/>
                </a:cubicBezTo>
                <a:cubicBezTo>
                  <a:pt x="12039" y="21600"/>
                  <a:pt x="12039" y="21600"/>
                  <a:pt x="12039" y="21600"/>
                </a:cubicBezTo>
                <a:cubicBezTo>
                  <a:pt x="12343" y="21600"/>
                  <a:pt x="12600" y="21366"/>
                  <a:pt x="12600" y="21062"/>
                </a:cubicBezTo>
                <a:cubicBezTo>
                  <a:pt x="12600" y="19730"/>
                  <a:pt x="12600" y="19730"/>
                  <a:pt x="12600" y="19730"/>
                </a:cubicBezTo>
                <a:cubicBezTo>
                  <a:pt x="13044" y="19636"/>
                  <a:pt x="13512" y="19496"/>
                  <a:pt x="13956" y="19332"/>
                </a:cubicBezTo>
                <a:cubicBezTo>
                  <a:pt x="14587" y="20455"/>
                  <a:pt x="14587" y="20455"/>
                  <a:pt x="14587" y="20455"/>
                </a:cubicBezTo>
                <a:cubicBezTo>
                  <a:pt x="14751" y="20712"/>
                  <a:pt x="15078" y="20805"/>
                  <a:pt x="15335" y="20642"/>
                </a:cubicBezTo>
                <a:cubicBezTo>
                  <a:pt x="17275" y="19543"/>
                  <a:pt x="17275" y="19543"/>
                  <a:pt x="17275" y="19543"/>
                </a:cubicBezTo>
                <a:cubicBezTo>
                  <a:pt x="17532" y="19379"/>
                  <a:pt x="17626" y="19052"/>
                  <a:pt x="17462" y="18771"/>
                </a:cubicBezTo>
                <a:cubicBezTo>
                  <a:pt x="16808" y="17626"/>
                  <a:pt x="16808" y="17626"/>
                  <a:pt x="16808" y="17626"/>
                </a:cubicBezTo>
                <a:cubicBezTo>
                  <a:pt x="17158" y="17322"/>
                  <a:pt x="17486" y="16971"/>
                  <a:pt x="17790" y="16621"/>
                </a:cubicBezTo>
                <a:cubicBezTo>
                  <a:pt x="18912" y="17252"/>
                  <a:pt x="18912" y="17252"/>
                  <a:pt x="18912" y="17252"/>
                </a:cubicBezTo>
                <a:cubicBezTo>
                  <a:pt x="19169" y="17416"/>
                  <a:pt x="19496" y="17322"/>
                  <a:pt x="19660" y="17065"/>
                </a:cubicBezTo>
                <a:cubicBezTo>
                  <a:pt x="20782" y="15125"/>
                  <a:pt x="20782" y="15125"/>
                  <a:pt x="20782" y="15125"/>
                </a:cubicBezTo>
                <a:cubicBezTo>
                  <a:pt x="20922" y="14868"/>
                  <a:pt x="20829" y="14517"/>
                  <a:pt x="20571" y="14377"/>
                </a:cubicBezTo>
                <a:cubicBezTo>
                  <a:pt x="19426" y="13722"/>
                  <a:pt x="19426" y="13722"/>
                  <a:pt x="19426" y="13722"/>
                </a:cubicBezTo>
                <a:cubicBezTo>
                  <a:pt x="19566" y="13278"/>
                  <a:pt x="19683" y="12810"/>
                  <a:pt x="19777" y="12343"/>
                </a:cubicBezTo>
                <a:cubicBezTo>
                  <a:pt x="21039" y="12343"/>
                  <a:pt x="21039" y="12343"/>
                  <a:pt x="21039" y="12343"/>
                </a:cubicBezTo>
                <a:cubicBezTo>
                  <a:pt x="21343" y="12343"/>
                  <a:pt x="21600" y="12086"/>
                  <a:pt x="21600" y="11782"/>
                </a:cubicBezTo>
                <a:cubicBezTo>
                  <a:pt x="21600" y="9561"/>
                  <a:pt x="21600" y="9561"/>
                  <a:pt x="21600" y="9561"/>
                </a:cubicBezTo>
                <a:cubicBezTo>
                  <a:pt x="21600" y="9257"/>
                  <a:pt x="21343" y="9023"/>
                  <a:pt x="21039" y="9023"/>
                </a:cubicBezTo>
                <a:close/>
                <a:moveTo>
                  <a:pt x="10800" y="16574"/>
                </a:moveTo>
                <a:cubicBezTo>
                  <a:pt x="7621" y="16574"/>
                  <a:pt x="5026" y="13979"/>
                  <a:pt x="5026" y="10800"/>
                </a:cubicBezTo>
                <a:cubicBezTo>
                  <a:pt x="5026" y="7621"/>
                  <a:pt x="7621" y="5026"/>
                  <a:pt x="10800" y="5026"/>
                </a:cubicBezTo>
                <a:cubicBezTo>
                  <a:pt x="13979" y="5026"/>
                  <a:pt x="16574" y="7621"/>
                  <a:pt x="16574" y="10800"/>
                </a:cubicBezTo>
                <a:cubicBezTo>
                  <a:pt x="16574" y="13979"/>
                  <a:pt x="13979" y="16574"/>
                  <a:pt x="10800" y="16574"/>
                </a:cubicBezTo>
                <a:close/>
              </a:path>
            </a:pathLst>
          </a:custGeom>
          <a:solidFill>
            <a:srgbClr val="8497B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5" name="Shape 5569">
            <a:extLst>
              <a:ext uri="{FF2B5EF4-FFF2-40B4-BE49-F238E27FC236}">
                <a16:creationId xmlns:a16="http://schemas.microsoft.com/office/drawing/2014/main" id="{D9BB5D68-674E-4E93-B24C-863AD96476BC}"/>
              </a:ext>
            </a:extLst>
          </xdr:cNvPr>
          <xdr:cNvSpPr/>
        </xdr:nvSpPr>
        <xdr:spPr>
          <a:xfrm flipH="1">
            <a:off x="1199229" y="272859"/>
            <a:ext cx="986987" cy="2008078"/>
          </a:xfrm>
          <a:custGeom>
            <a:avLst/>
            <a:gdLst/>
            <a:ahLst/>
            <a:cxnLst>
              <a:cxn ang="0">
                <a:pos x="wd2" y="hd2"/>
              </a:cxn>
              <a:cxn ang="5400000">
                <a:pos x="wd2" y="hd2"/>
              </a:cxn>
              <a:cxn ang="10800000">
                <a:pos x="wd2" y="hd2"/>
              </a:cxn>
              <a:cxn ang="16200000">
                <a:pos x="wd2" y="hd2"/>
              </a:cxn>
            </a:cxnLst>
            <a:rect l="0" t="0" r="r" b="b"/>
            <a:pathLst>
              <a:path w="21600" h="21600" extrusionOk="0">
                <a:moveTo>
                  <a:pt x="21600" y="16551"/>
                </a:moveTo>
                <a:cubicBezTo>
                  <a:pt x="15272" y="16457"/>
                  <a:pt x="10229" y="13932"/>
                  <a:pt x="10229" y="10800"/>
                </a:cubicBezTo>
                <a:cubicBezTo>
                  <a:pt x="10229" y="7691"/>
                  <a:pt x="15272" y="5143"/>
                  <a:pt x="21600" y="5049"/>
                </a:cubicBezTo>
                <a:cubicBezTo>
                  <a:pt x="21600" y="0"/>
                  <a:pt x="21600" y="0"/>
                  <a:pt x="21600" y="0"/>
                </a:cubicBezTo>
                <a:cubicBezTo>
                  <a:pt x="19459" y="0"/>
                  <a:pt x="19459" y="0"/>
                  <a:pt x="19459" y="0"/>
                </a:cubicBezTo>
                <a:cubicBezTo>
                  <a:pt x="18841" y="0"/>
                  <a:pt x="18317" y="257"/>
                  <a:pt x="18317" y="561"/>
                </a:cubicBezTo>
                <a:cubicBezTo>
                  <a:pt x="18317" y="1870"/>
                  <a:pt x="18317" y="1870"/>
                  <a:pt x="18317" y="1870"/>
                </a:cubicBezTo>
                <a:cubicBezTo>
                  <a:pt x="17366" y="1964"/>
                  <a:pt x="16462" y="2104"/>
                  <a:pt x="15558" y="2268"/>
                </a:cubicBezTo>
                <a:cubicBezTo>
                  <a:pt x="14273" y="1145"/>
                  <a:pt x="14273" y="1145"/>
                  <a:pt x="14273" y="1145"/>
                </a:cubicBezTo>
                <a:cubicBezTo>
                  <a:pt x="13940" y="888"/>
                  <a:pt x="13274" y="795"/>
                  <a:pt x="12703" y="958"/>
                </a:cubicBezTo>
                <a:cubicBezTo>
                  <a:pt x="8802" y="2057"/>
                  <a:pt x="8802" y="2057"/>
                  <a:pt x="8802" y="2057"/>
                </a:cubicBezTo>
                <a:cubicBezTo>
                  <a:pt x="8278" y="2221"/>
                  <a:pt x="8088" y="2548"/>
                  <a:pt x="8374" y="2829"/>
                </a:cubicBezTo>
                <a:cubicBezTo>
                  <a:pt x="9753" y="3974"/>
                  <a:pt x="9753" y="3974"/>
                  <a:pt x="9753" y="3974"/>
                </a:cubicBezTo>
                <a:cubicBezTo>
                  <a:pt x="9040" y="4278"/>
                  <a:pt x="8374" y="4629"/>
                  <a:pt x="7755" y="4979"/>
                </a:cubicBezTo>
                <a:cubicBezTo>
                  <a:pt x="5471" y="4348"/>
                  <a:pt x="5471" y="4348"/>
                  <a:pt x="5471" y="4348"/>
                </a:cubicBezTo>
                <a:cubicBezTo>
                  <a:pt x="4948" y="4184"/>
                  <a:pt x="4234" y="4278"/>
                  <a:pt x="3949" y="4535"/>
                </a:cubicBezTo>
                <a:cubicBezTo>
                  <a:pt x="1665" y="6475"/>
                  <a:pt x="1665" y="6475"/>
                  <a:pt x="1665" y="6475"/>
                </a:cubicBezTo>
                <a:cubicBezTo>
                  <a:pt x="1380" y="6732"/>
                  <a:pt x="1570" y="7083"/>
                  <a:pt x="2093" y="7223"/>
                </a:cubicBezTo>
                <a:cubicBezTo>
                  <a:pt x="4425" y="7901"/>
                  <a:pt x="4425" y="7901"/>
                  <a:pt x="4425" y="7901"/>
                </a:cubicBezTo>
                <a:cubicBezTo>
                  <a:pt x="4139" y="8322"/>
                  <a:pt x="3901" y="8790"/>
                  <a:pt x="3711" y="9257"/>
                </a:cubicBezTo>
                <a:cubicBezTo>
                  <a:pt x="1142" y="9257"/>
                  <a:pt x="1142" y="9257"/>
                  <a:pt x="1142" y="9257"/>
                </a:cubicBezTo>
                <a:cubicBezTo>
                  <a:pt x="476" y="9257"/>
                  <a:pt x="0" y="9514"/>
                  <a:pt x="0" y="9818"/>
                </a:cubicBezTo>
                <a:cubicBezTo>
                  <a:pt x="0" y="12039"/>
                  <a:pt x="0" y="12039"/>
                  <a:pt x="0" y="12039"/>
                </a:cubicBezTo>
                <a:cubicBezTo>
                  <a:pt x="0" y="12343"/>
                  <a:pt x="476" y="12600"/>
                  <a:pt x="1142" y="12600"/>
                </a:cubicBezTo>
                <a:cubicBezTo>
                  <a:pt x="3806" y="12600"/>
                  <a:pt x="3806" y="12600"/>
                  <a:pt x="3806" y="12600"/>
                </a:cubicBezTo>
                <a:cubicBezTo>
                  <a:pt x="3996" y="13068"/>
                  <a:pt x="4282" y="13512"/>
                  <a:pt x="4615" y="13956"/>
                </a:cubicBezTo>
                <a:cubicBezTo>
                  <a:pt x="2331" y="14587"/>
                  <a:pt x="2331" y="14587"/>
                  <a:pt x="2331" y="14587"/>
                </a:cubicBezTo>
                <a:cubicBezTo>
                  <a:pt x="1808" y="14751"/>
                  <a:pt x="1618" y="15078"/>
                  <a:pt x="1951" y="15358"/>
                </a:cubicBezTo>
                <a:cubicBezTo>
                  <a:pt x="4187" y="17275"/>
                  <a:pt x="4187" y="17275"/>
                  <a:pt x="4187" y="17275"/>
                </a:cubicBezTo>
                <a:cubicBezTo>
                  <a:pt x="4520" y="17532"/>
                  <a:pt x="5186" y="17626"/>
                  <a:pt x="5757" y="17486"/>
                </a:cubicBezTo>
                <a:cubicBezTo>
                  <a:pt x="8088" y="16808"/>
                  <a:pt x="8088" y="16808"/>
                  <a:pt x="8088" y="16808"/>
                </a:cubicBezTo>
                <a:cubicBezTo>
                  <a:pt x="8707" y="17158"/>
                  <a:pt x="9420" y="17486"/>
                  <a:pt x="10134" y="17790"/>
                </a:cubicBezTo>
                <a:cubicBezTo>
                  <a:pt x="8849" y="18912"/>
                  <a:pt x="8849" y="18912"/>
                  <a:pt x="8849" y="18912"/>
                </a:cubicBezTo>
                <a:cubicBezTo>
                  <a:pt x="8516" y="19169"/>
                  <a:pt x="8707" y="19519"/>
                  <a:pt x="9230" y="19660"/>
                </a:cubicBezTo>
                <a:cubicBezTo>
                  <a:pt x="13179" y="20782"/>
                  <a:pt x="13179" y="20782"/>
                  <a:pt x="13179" y="20782"/>
                </a:cubicBezTo>
                <a:cubicBezTo>
                  <a:pt x="13702" y="20922"/>
                  <a:pt x="14416" y="20829"/>
                  <a:pt x="14701" y="20571"/>
                </a:cubicBezTo>
                <a:cubicBezTo>
                  <a:pt x="16081" y="19426"/>
                  <a:pt x="16081" y="19426"/>
                  <a:pt x="16081" y="19426"/>
                </a:cubicBezTo>
                <a:cubicBezTo>
                  <a:pt x="16937" y="19566"/>
                  <a:pt x="17889" y="19683"/>
                  <a:pt x="18841" y="19777"/>
                </a:cubicBezTo>
                <a:cubicBezTo>
                  <a:pt x="18841" y="21062"/>
                  <a:pt x="18841" y="21062"/>
                  <a:pt x="18841" y="21062"/>
                </a:cubicBezTo>
                <a:cubicBezTo>
                  <a:pt x="18841" y="21366"/>
                  <a:pt x="19364" y="21600"/>
                  <a:pt x="19982" y="21600"/>
                </a:cubicBezTo>
                <a:cubicBezTo>
                  <a:pt x="21600" y="21600"/>
                  <a:pt x="21600" y="21600"/>
                  <a:pt x="21600" y="21600"/>
                </a:cubicBezTo>
                <a:lnTo>
                  <a:pt x="21600" y="16551"/>
                </a:lnTo>
                <a:close/>
              </a:path>
            </a:pathLst>
          </a:custGeom>
          <a:solidFill>
            <a:srgbClr val="ADB9CA"/>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6" name="Shape 5570">
            <a:extLst>
              <a:ext uri="{FF2B5EF4-FFF2-40B4-BE49-F238E27FC236}">
                <a16:creationId xmlns:a16="http://schemas.microsoft.com/office/drawing/2014/main" id="{324E0D64-4FE2-4BFC-9F17-777EE76087AA}"/>
              </a:ext>
            </a:extLst>
          </xdr:cNvPr>
          <xdr:cNvSpPr/>
        </xdr:nvSpPr>
        <xdr:spPr>
          <a:xfrm flipH="1">
            <a:off x="529870" y="626724"/>
            <a:ext cx="1304612" cy="1302481"/>
          </a:xfrm>
          <a:custGeom>
            <a:avLst/>
            <a:gdLst/>
            <a:ahLst/>
            <a:cxnLst>
              <a:cxn ang="0">
                <a:pos x="wd2" y="hd2"/>
              </a:cxn>
              <a:cxn ang="5400000">
                <a:pos x="wd2" y="hd2"/>
              </a:cxn>
              <a:cxn ang="10800000">
                <a:pos x="wd2" y="hd2"/>
              </a:cxn>
              <a:cxn ang="16200000">
                <a:pos x="wd2" y="hd2"/>
              </a:cxn>
            </a:cxnLst>
            <a:rect l="0" t="0" r="r" b="b"/>
            <a:pathLst>
              <a:path w="21600" h="21600" extrusionOk="0">
                <a:moveTo>
                  <a:pt x="10800" y="0"/>
                </a:moveTo>
                <a:cubicBezTo>
                  <a:pt x="4824" y="0"/>
                  <a:pt x="0" y="4824"/>
                  <a:pt x="0" y="10800"/>
                </a:cubicBezTo>
                <a:cubicBezTo>
                  <a:pt x="0" y="16776"/>
                  <a:pt x="4824" y="21600"/>
                  <a:pt x="10800" y="21600"/>
                </a:cubicBezTo>
                <a:cubicBezTo>
                  <a:pt x="16776" y="21600"/>
                  <a:pt x="21600" y="16776"/>
                  <a:pt x="21600" y="10800"/>
                </a:cubicBezTo>
                <a:cubicBezTo>
                  <a:pt x="21600" y="4824"/>
                  <a:pt x="16776" y="0"/>
                  <a:pt x="10800" y="0"/>
                </a:cubicBezTo>
                <a:close/>
                <a:moveTo>
                  <a:pt x="10800" y="19692"/>
                </a:moveTo>
                <a:cubicBezTo>
                  <a:pt x="5904" y="19692"/>
                  <a:pt x="1908" y="15696"/>
                  <a:pt x="1908" y="10800"/>
                </a:cubicBezTo>
                <a:cubicBezTo>
                  <a:pt x="1908" y="5904"/>
                  <a:pt x="5904" y="1908"/>
                  <a:pt x="10800" y="1908"/>
                </a:cubicBezTo>
                <a:cubicBezTo>
                  <a:pt x="15696" y="1908"/>
                  <a:pt x="19692" y="5904"/>
                  <a:pt x="19692" y="10800"/>
                </a:cubicBezTo>
                <a:cubicBezTo>
                  <a:pt x="19692" y="15696"/>
                  <a:pt x="15696" y="19692"/>
                  <a:pt x="10800" y="19692"/>
                </a:cubicBezTo>
                <a:close/>
              </a:path>
            </a:pathLst>
          </a:custGeom>
          <a:solidFill>
            <a:srgbClr val="8497B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7" name="Shape 5571">
            <a:extLst>
              <a:ext uri="{FF2B5EF4-FFF2-40B4-BE49-F238E27FC236}">
                <a16:creationId xmlns:a16="http://schemas.microsoft.com/office/drawing/2014/main" id="{52000939-11C5-4E1F-9474-46686F755BB3}"/>
              </a:ext>
            </a:extLst>
          </xdr:cNvPr>
          <xdr:cNvSpPr/>
        </xdr:nvSpPr>
        <xdr:spPr>
          <a:xfrm flipH="1">
            <a:off x="529870" y="626724"/>
            <a:ext cx="669360" cy="1302481"/>
          </a:xfrm>
          <a:custGeom>
            <a:avLst/>
            <a:gdLst/>
            <a:ahLst/>
            <a:cxnLst>
              <a:cxn ang="0">
                <a:pos x="wd2" y="hd2"/>
              </a:cxn>
              <a:cxn ang="5400000">
                <a:pos x="wd2" y="hd2"/>
              </a:cxn>
              <a:cxn ang="10800000">
                <a:pos x="wd2" y="hd2"/>
              </a:cxn>
              <a:cxn ang="16200000">
                <a:pos x="wd2" y="hd2"/>
              </a:cxn>
            </a:cxnLst>
            <a:rect l="0" t="0" r="r" b="b"/>
            <a:pathLst>
              <a:path w="21600" h="21600" extrusionOk="0">
                <a:moveTo>
                  <a:pt x="561" y="0"/>
                </a:moveTo>
                <a:cubicBezTo>
                  <a:pt x="351" y="0"/>
                  <a:pt x="140" y="0"/>
                  <a:pt x="0" y="0"/>
                </a:cubicBezTo>
                <a:cubicBezTo>
                  <a:pt x="0" y="1944"/>
                  <a:pt x="0" y="1944"/>
                  <a:pt x="0" y="1944"/>
                </a:cubicBezTo>
                <a:cubicBezTo>
                  <a:pt x="140" y="1944"/>
                  <a:pt x="351" y="1908"/>
                  <a:pt x="561" y="1908"/>
                </a:cubicBezTo>
                <a:cubicBezTo>
                  <a:pt x="10099" y="1908"/>
                  <a:pt x="17883" y="5904"/>
                  <a:pt x="17883" y="10800"/>
                </a:cubicBezTo>
                <a:cubicBezTo>
                  <a:pt x="17883" y="15696"/>
                  <a:pt x="10099" y="19692"/>
                  <a:pt x="561" y="19692"/>
                </a:cubicBezTo>
                <a:cubicBezTo>
                  <a:pt x="351" y="19692"/>
                  <a:pt x="140" y="19692"/>
                  <a:pt x="0" y="19656"/>
                </a:cubicBezTo>
                <a:cubicBezTo>
                  <a:pt x="0" y="21600"/>
                  <a:pt x="0" y="21600"/>
                  <a:pt x="0" y="21600"/>
                </a:cubicBezTo>
                <a:cubicBezTo>
                  <a:pt x="140" y="21600"/>
                  <a:pt x="351" y="21600"/>
                  <a:pt x="561" y="21600"/>
                </a:cubicBezTo>
                <a:cubicBezTo>
                  <a:pt x="12203" y="21600"/>
                  <a:pt x="21600" y="16776"/>
                  <a:pt x="21600" y="10800"/>
                </a:cubicBezTo>
                <a:cubicBezTo>
                  <a:pt x="21600" y="4824"/>
                  <a:pt x="12203" y="0"/>
                  <a:pt x="561" y="0"/>
                </a:cubicBezTo>
                <a:close/>
              </a:path>
            </a:pathLst>
          </a:custGeom>
          <a:solidFill>
            <a:srgbClr val="ADB9CA"/>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8" name="Shape 5572">
            <a:extLst>
              <a:ext uri="{FF2B5EF4-FFF2-40B4-BE49-F238E27FC236}">
                <a16:creationId xmlns:a16="http://schemas.microsoft.com/office/drawing/2014/main" id="{944330DA-E0CC-4FD9-A870-8B58DAD7218B}"/>
              </a:ext>
            </a:extLst>
          </xdr:cNvPr>
          <xdr:cNvSpPr/>
        </xdr:nvSpPr>
        <xdr:spPr>
          <a:xfrm flipH="1">
            <a:off x="-1" y="1416346"/>
            <a:ext cx="1047729" cy="1049166"/>
          </a:xfrm>
          <a:custGeom>
            <a:avLst/>
            <a:gdLst/>
            <a:ahLst/>
            <a:cxnLst>
              <a:cxn ang="0">
                <a:pos x="wd2" y="hd2"/>
              </a:cxn>
              <a:cxn ang="5400000">
                <a:pos x="wd2" y="hd2"/>
              </a:cxn>
              <a:cxn ang="10800000">
                <a:pos x="wd2" y="hd2"/>
              </a:cxn>
              <a:cxn ang="16200000">
                <a:pos x="wd2" y="hd2"/>
              </a:cxn>
            </a:cxnLst>
            <a:rect l="0" t="0" r="r" b="b"/>
            <a:pathLst>
              <a:path w="20776" h="20804" extrusionOk="0">
                <a:moveTo>
                  <a:pt x="19579" y="19610"/>
                </a:moveTo>
                <a:cubicBezTo>
                  <a:pt x="19579" y="19610"/>
                  <a:pt x="19579" y="19610"/>
                  <a:pt x="19579" y="19610"/>
                </a:cubicBezTo>
                <a:cubicBezTo>
                  <a:pt x="17940" y="21202"/>
                  <a:pt x="15354" y="21202"/>
                  <a:pt x="13758" y="19610"/>
                </a:cubicBezTo>
                <a:cubicBezTo>
                  <a:pt x="1212" y="7003"/>
                  <a:pt x="1212" y="7003"/>
                  <a:pt x="1212" y="7003"/>
                </a:cubicBezTo>
                <a:cubicBezTo>
                  <a:pt x="-426" y="5411"/>
                  <a:pt x="-383" y="2786"/>
                  <a:pt x="1212" y="1194"/>
                </a:cubicBezTo>
                <a:cubicBezTo>
                  <a:pt x="1212" y="1194"/>
                  <a:pt x="1212" y="1194"/>
                  <a:pt x="1212" y="1194"/>
                </a:cubicBezTo>
                <a:cubicBezTo>
                  <a:pt x="2808" y="-398"/>
                  <a:pt x="5437" y="-398"/>
                  <a:pt x="7033" y="1194"/>
                </a:cubicBezTo>
                <a:cubicBezTo>
                  <a:pt x="19579" y="13801"/>
                  <a:pt x="19579" y="13801"/>
                  <a:pt x="19579" y="13801"/>
                </a:cubicBezTo>
                <a:cubicBezTo>
                  <a:pt x="21174" y="15393"/>
                  <a:pt x="21174" y="18018"/>
                  <a:pt x="19579" y="19610"/>
                </a:cubicBezTo>
                <a:close/>
              </a:path>
            </a:pathLst>
          </a:custGeom>
          <a:solidFill>
            <a:srgbClr val="40404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9" name="Shape 5573">
            <a:extLst>
              <a:ext uri="{FF2B5EF4-FFF2-40B4-BE49-F238E27FC236}">
                <a16:creationId xmlns:a16="http://schemas.microsoft.com/office/drawing/2014/main" id="{8E368045-AD46-4976-B3F8-9A6E55586048}"/>
              </a:ext>
            </a:extLst>
          </xdr:cNvPr>
          <xdr:cNvSpPr/>
        </xdr:nvSpPr>
        <xdr:spPr>
          <a:xfrm flipH="1">
            <a:off x="126071" y="1629838"/>
            <a:ext cx="794810" cy="794851"/>
          </a:xfrm>
          <a:custGeom>
            <a:avLst/>
            <a:gdLst/>
            <a:ahLst/>
            <a:cxnLst>
              <a:cxn ang="0">
                <a:pos x="wd2" y="hd2"/>
              </a:cxn>
              <a:cxn ang="5400000">
                <a:pos x="wd2" y="hd2"/>
              </a:cxn>
              <a:cxn ang="10800000">
                <a:pos x="wd2" y="hd2"/>
              </a:cxn>
              <a:cxn ang="16200000">
                <a:pos x="wd2" y="hd2"/>
              </a:cxn>
            </a:cxnLst>
            <a:rect l="0" t="0" r="r" b="b"/>
            <a:pathLst>
              <a:path w="21194" h="21195" extrusionOk="0">
                <a:moveTo>
                  <a:pt x="20526" y="20586"/>
                </a:moveTo>
                <a:cubicBezTo>
                  <a:pt x="19713" y="21397"/>
                  <a:pt x="18378" y="21397"/>
                  <a:pt x="17507" y="20586"/>
                </a:cubicBezTo>
                <a:cubicBezTo>
                  <a:pt x="610" y="3619"/>
                  <a:pt x="610" y="3619"/>
                  <a:pt x="610" y="3619"/>
                </a:cubicBezTo>
                <a:cubicBezTo>
                  <a:pt x="-203" y="2808"/>
                  <a:pt x="-203" y="1418"/>
                  <a:pt x="610" y="608"/>
                </a:cubicBezTo>
                <a:cubicBezTo>
                  <a:pt x="1481" y="-203"/>
                  <a:pt x="2816" y="-203"/>
                  <a:pt x="3629" y="608"/>
                </a:cubicBezTo>
                <a:cubicBezTo>
                  <a:pt x="20584" y="17575"/>
                  <a:pt x="20584" y="17575"/>
                  <a:pt x="20584" y="17575"/>
                </a:cubicBezTo>
                <a:cubicBezTo>
                  <a:pt x="21397" y="18386"/>
                  <a:pt x="21397" y="19718"/>
                  <a:pt x="20584" y="20586"/>
                </a:cubicBezTo>
                <a:lnTo>
                  <a:pt x="20526" y="20586"/>
                </a:lnTo>
                <a:close/>
              </a:path>
            </a:pathLst>
          </a:custGeom>
          <a:solidFill>
            <a:srgbClr val="D6DCE5"/>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0" name="Shape 5574">
            <a:extLst>
              <a:ext uri="{FF2B5EF4-FFF2-40B4-BE49-F238E27FC236}">
                <a16:creationId xmlns:a16="http://schemas.microsoft.com/office/drawing/2014/main" id="{4EBFE61B-F755-4423-A7CE-CFF5FA37B7EB}"/>
              </a:ext>
            </a:extLst>
          </xdr:cNvPr>
          <xdr:cNvSpPr/>
        </xdr:nvSpPr>
        <xdr:spPr>
          <a:xfrm flipH="1">
            <a:off x="836837" y="0"/>
            <a:ext cx="1624369" cy="1624369"/>
          </a:xfrm>
          <a:custGeom>
            <a:avLst/>
            <a:gdLst/>
            <a:ahLst/>
            <a:cxnLst>
              <a:cxn ang="0">
                <a:pos x="wd2" y="hd2"/>
              </a:cxn>
              <a:cxn ang="5400000">
                <a:pos x="wd2" y="hd2"/>
              </a:cxn>
              <a:cxn ang="10800000">
                <a:pos x="wd2" y="hd2"/>
              </a:cxn>
              <a:cxn ang="16200000">
                <a:pos x="wd2" y="hd2"/>
              </a:cxn>
            </a:cxnLst>
            <a:rect l="0" t="0" r="r" b="b"/>
            <a:pathLst>
              <a:path w="21600" h="21600" extrusionOk="0">
                <a:moveTo>
                  <a:pt x="3152" y="3181"/>
                </a:moveTo>
                <a:cubicBezTo>
                  <a:pt x="3152" y="3181"/>
                  <a:pt x="3152" y="3181"/>
                  <a:pt x="3152" y="3181"/>
                </a:cubicBezTo>
                <a:cubicBezTo>
                  <a:pt x="5205" y="1128"/>
                  <a:pt x="7923" y="0"/>
                  <a:pt x="10814" y="0"/>
                </a:cubicBezTo>
                <a:cubicBezTo>
                  <a:pt x="16771" y="29"/>
                  <a:pt x="21600" y="4858"/>
                  <a:pt x="21600" y="10814"/>
                </a:cubicBezTo>
                <a:cubicBezTo>
                  <a:pt x="21600" y="13677"/>
                  <a:pt x="20472" y="16395"/>
                  <a:pt x="18419" y="18419"/>
                </a:cubicBezTo>
                <a:cubicBezTo>
                  <a:pt x="16395" y="20472"/>
                  <a:pt x="13677" y="21600"/>
                  <a:pt x="10786" y="21600"/>
                </a:cubicBezTo>
                <a:cubicBezTo>
                  <a:pt x="7894" y="21600"/>
                  <a:pt x="5205" y="20472"/>
                  <a:pt x="3152" y="18419"/>
                </a:cubicBezTo>
                <a:cubicBezTo>
                  <a:pt x="1128" y="16366"/>
                  <a:pt x="0" y="13648"/>
                  <a:pt x="0" y="10786"/>
                </a:cubicBezTo>
                <a:cubicBezTo>
                  <a:pt x="0" y="7923"/>
                  <a:pt x="1128" y="5205"/>
                  <a:pt x="3152" y="3181"/>
                </a:cubicBezTo>
                <a:close/>
              </a:path>
            </a:pathLst>
          </a:custGeom>
          <a:solidFill>
            <a:srgbClr val="404040"/>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1" name="Shape 5575">
            <a:extLst>
              <a:ext uri="{FF2B5EF4-FFF2-40B4-BE49-F238E27FC236}">
                <a16:creationId xmlns:a16="http://schemas.microsoft.com/office/drawing/2014/main" id="{61E381A8-7ABC-4BA6-96CB-62DB5614F3A2}"/>
              </a:ext>
            </a:extLst>
          </xdr:cNvPr>
          <xdr:cNvSpPr/>
        </xdr:nvSpPr>
        <xdr:spPr>
          <a:xfrm flipH="1">
            <a:off x="1045746" y="208908"/>
            <a:ext cx="1206524" cy="1206552"/>
          </a:xfrm>
          <a:custGeom>
            <a:avLst/>
            <a:gdLst/>
            <a:ahLst/>
            <a:cxnLst>
              <a:cxn ang="0">
                <a:pos x="wd2" y="hd2"/>
              </a:cxn>
              <a:cxn ang="5400000">
                <a:pos x="wd2" y="hd2"/>
              </a:cxn>
              <a:cxn ang="10800000">
                <a:pos x="wd2" y="hd2"/>
              </a:cxn>
              <a:cxn ang="16200000">
                <a:pos x="wd2" y="hd2"/>
              </a:cxn>
            </a:cxnLst>
            <a:rect l="0" t="0" r="r" b="b"/>
            <a:pathLst>
              <a:path w="21561" h="21600" extrusionOk="0">
                <a:moveTo>
                  <a:pt x="3147" y="3152"/>
                </a:moveTo>
                <a:cubicBezTo>
                  <a:pt x="1126" y="5215"/>
                  <a:pt x="0" y="7901"/>
                  <a:pt x="0" y="10781"/>
                </a:cubicBezTo>
                <a:cubicBezTo>
                  <a:pt x="-39" y="16735"/>
                  <a:pt x="4817" y="21600"/>
                  <a:pt x="10761" y="21600"/>
                </a:cubicBezTo>
                <a:cubicBezTo>
                  <a:pt x="13636" y="21600"/>
                  <a:pt x="16355" y="20471"/>
                  <a:pt x="18414" y="18448"/>
                </a:cubicBezTo>
                <a:cubicBezTo>
                  <a:pt x="18414" y="18448"/>
                  <a:pt x="18414" y="18448"/>
                  <a:pt x="18414" y="18448"/>
                </a:cubicBezTo>
                <a:cubicBezTo>
                  <a:pt x="20434" y="16385"/>
                  <a:pt x="21561" y="13699"/>
                  <a:pt x="21561" y="10819"/>
                </a:cubicBezTo>
                <a:cubicBezTo>
                  <a:pt x="21561" y="7939"/>
                  <a:pt x="20473" y="5215"/>
                  <a:pt x="18414" y="3191"/>
                </a:cubicBezTo>
                <a:cubicBezTo>
                  <a:pt x="16394" y="1129"/>
                  <a:pt x="13675" y="0"/>
                  <a:pt x="10800" y="0"/>
                </a:cubicBezTo>
                <a:cubicBezTo>
                  <a:pt x="7925" y="0"/>
                  <a:pt x="5206" y="1129"/>
                  <a:pt x="3147" y="3152"/>
                </a:cubicBezTo>
                <a:close/>
              </a:path>
            </a:pathLst>
          </a:custGeom>
          <a:solidFill>
            <a:srgbClr val="D6DCE5"/>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2" name="Shape 5576">
            <a:extLst>
              <a:ext uri="{FF2B5EF4-FFF2-40B4-BE49-F238E27FC236}">
                <a16:creationId xmlns:a16="http://schemas.microsoft.com/office/drawing/2014/main" id="{77477608-F1E3-4228-9A77-FBFD702CADA5}"/>
              </a:ext>
            </a:extLst>
          </xdr:cNvPr>
          <xdr:cNvSpPr/>
        </xdr:nvSpPr>
        <xdr:spPr>
          <a:xfrm flipH="1">
            <a:off x="1045746" y="208908"/>
            <a:ext cx="1091439" cy="1168182"/>
          </a:xfrm>
          <a:custGeom>
            <a:avLst/>
            <a:gdLst/>
            <a:ahLst/>
            <a:cxnLst>
              <a:cxn ang="0">
                <a:pos x="wd2" y="hd2"/>
              </a:cxn>
              <a:cxn ang="5400000">
                <a:pos x="wd2" y="hd2"/>
              </a:cxn>
              <a:cxn ang="10800000">
                <a:pos x="wd2" y="hd2"/>
              </a:cxn>
              <a:cxn ang="16200000">
                <a:pos x="wd2" y="hd2"/>
              </a:cxn>
            </a:cxnLst>
            <a:rect l="0" t="0" r="r" b="b"/>
            <a:pathLst>
              <a:path w="21600" h="21600" extrusionOk="0">
                <a:moveTo>
                  <a:pt x="18115" y="3292"/>
                </a:moveTo>
                <a:cubicBezTo>
                  <a:pt x="15877" y="1164"/>
                  <a:pt x="12865" y="0"/>
                  <a:pt x="9681" y="0"/>
                </a:cubicBezTo>
                <a:cubicBezTo>
                  <a:pt x="8778" y="0"/>
                  <a:pt x="7874" y="80"/>
                  <a:pt x="7057" y="241"/>
                </a:cubicBezTo>
                <a:cubicBezTo>
                  <a:pt x="5723" y="803"/>
                  <a:pt x="4561" y="1566"/>
                  <a:pt x="3485" y="2570"/>
                </a:cubicBezTo>
                <a:cubicBezTo>
                  <a:pt x="1248" y="4657"/>
                  <a:pt x="0" y="7428"/>
                  <a:pt x="0" y="10399"/>
                </a:cubicBezTo>
                <a:cubicBezTo>
                  <a:pt x="0" y="16541"/>
                  <a:pt x="5335" y="21560"/>
                  <a:pt x="11919" y="21600"/>
                </a:cubicBezTo>
                <a:cubicBezTo>
                  <a:pt x="12822" y="21600"/>
                  <a:pt x="13683" y="21480"/>
                  <a:pt x="14543" y="21319"/>
                </a:cubicBezTo>
                <a:cubicBezTo>
                  <a:pt x="15877" y="20757"/>
                  <a:pt x="17082" y="19994"/>
                  <a:pt x="18115" y="19030"/>
                </a:cubicBezTo>
                <a:cubicBezTo>
                  <a:pt x="18115" y="19030"/>
                  <a:pt x="18115" y="19030"/>
                  <a:pt x="18115" y="19030"/>
                </a:cubicBezTo>
                <a:cubicBezTo>
                  <a:pt x="20352" y="16903"/>
                  <a:pt x="21600" y="14132"/>
                  <a:pt x="21600" y="11161"/>
                </a:cubicBezTo>
                <a:cubicBezTo>
                  <a:pt x="21600" y="8190"/>
                  <a:pt x="20395" y="5380"/>
                  <a:pt x="18115" y="3292"/>
                </a:cubicBezTo>
                <a:close/>
              </a:path>
            </a:pathLst>
          </a:custGeom>
          <a:solidFill>
            <a:srgbClr val="FFFFFF"/>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3" name="Shape 5577">
            <a:extLst>
              <a:ext uri="{FF2B5EF4-FFF2-40B4-BE49-F238E27FC236}">
                <a16:creationId xmlns:a16="http://schemas.microsoft.com/office/drawing/2014/main" id="{3757A38D-F029-4AE0-8D78-3874087346B0}"/>
              </a:ext>
            </a:extLst>
          </xdr:cNvPr>
          <xdr:cNvSpPr/>
        </xdr:nvSpPr>
        <xdr:spPr>
          <a:xfrm flipH="1">
            <a:off x="874860" y="1250426"/>
            <a:ext cx="335919" cy="340187"/>
          </a:xfrm>
          <a:custGeom>
            <a:avLst/>
            <a:gdLst/>
            <a:ahLst/>
            <a:cxnLst>
              <a:cxn ang="0">
                <a:pos x="wd2" y="hd2"/>
              </a:cxn>
              <a:cxn ang="5400000">
                <a:pos x="wd2" y="hd2"/>
              </a:cxn>
              <a:cxn ang="10800000">
                <a:pos x="wd2" y="hd2"/>
              </a:cxn>
              <a:cxn ang="16200000">
                <a:pos x="wd2" y="hd2"/>
              </a:cxn>
            </a:cxnLst>
            <a:rect l="0" t="0" r="r" b="b"/>
            <a:pathLst>
              <a:path w="20382" h="20396" extrusionOk="0">
                <a:moveTo>
                  <a:pt x="18505" y="18542"/>
                </a:moveTo>
                <a:cubicBezTo>
                  <a:pt x="16134" y="21014"/>
                  <a:pt x="12051" y="21014"/>
                  <a:pt x="9680" y="18542"/>
                </a:cubicBezTo>
                <a:cubicBezTo>
                  <a:pt x="1778" y="10604"/>
                  <a:pt x="1778" y="10604"/>
                  <a:pt x="1778" y="10604"/>
                </a:cubicBezTo>
                <a:cubicBezTo>
                  <a:pt x="-593" y="8132"/>
                  <a:pt x="-593" y="4228"/>
                  <a:pt x="1778" y="1756"/>
                </a:cubicBezTo>
                <a:cubicBezTo>
                  <a:pt x="1778" y="1756"/>
                  <a:pt x="1778" y="1756"/>
                  <a:pt x="1778" y="1756"/>
                </a:cubicBezTo>
                <a:cubicBezTo>
                  <a:pt x="4280" y="-586"/>
                  <a:pt x="8231" y="-586"/>
                  <a:pt x="10734" y="1756"/>
                </a:cubicBezTo>
                <a:cubicBezTo>
                  <a:pt x="18505" y="9824"/>
                  <a:pt x="18505" y="9824"/>
                  <a:pt x="18505" y="9824"/>
                </a:cubicBezTo>
                <a:cubicBezTo>
                  <a:pt x="21007" y="12166"/>
                  <a:pt x="21007" y="16200"/>
                  <a:pt x="18505" y="18542"/>
                </a:cubicBezTo>
                <a:cubicBezTo>
                  <a:pt x="18505" y="18542"/>
                  <a:pt x="18505" y="18542"/>
                  <a:pt x="18505" y="18542"/>
                </a:cubicBezTo>
                <a:close/>
              </a:path>
            </a:pathLst>
          </a:custGeom>
          <a:solidFill>
            <a:srgbClr val="333F4F"/>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4" name="Shape 5578">
            <a:extLst>
              <a:ext uri="{FF2B5EF4-FFF2-40B4-BE49-F238E27FC236}">
                <a16:creationId xmlns:a16="http://schemas.microsoft.com/office/drawing/2014/main" id="{56407118-77EE-4B91-B5EA-088AF38A0A9E}"/>
              </a:ext>
            </a:extLst>
          </xdr:cNvPr>
          <xdr:cNvSpPr/>
        </xdr:nvSpPr>
        <xdr:spPr>
          <a:xfrm flipH="1">
            <a:off x="881604" y="44766"/>
            <a:ext cx="767419" cy="1532706"/>
          </a:xfrm>
          <a:custGeom>
            <a:avLst/>
            <a:gdLst/>
            <a:ahLst/>
            <a:cxnLst>
              <a:cxn ang="0">
                <a:pos x="wd2" y="hd2"/>
              </a:cxn>
              <a:cxn ang="5400000">
                <a:pos x="wd2" y="hd2"/>
              </a:cxn>
              <a:cxn ang="10800000">
                <a:pos x="wd2" y="hd2"/>
              </a:cxn>
              <a:cxn ang="16200000">
                <a:pos x="wd2" y="hd2"/>
              </a:cxn>
            </a:cxnLst>
            <a:rect l="0" t="0" r="r" b="b"/>
            <a:pathLst>
              <a:path w="21600" h="21600" extrusionOk="0">
                <a:moveTo>
                  <a:pt x="61" y="0"/>
                </a:moveTo>
                <a:cubicBezTo>
                  <a:pt x="11932" y="31"/>
                  <a:pt x="21600" y="4871"/>
                  <a:pt x="21600" y="10815"/>
                </a:cubicBezTo>
                <a:cubicBezTo>
                  <a:pt x="21539" y="13695"/>
                  <a:pt x="19336" y="16391"/>
                  <a:pt x="15236" y="18414"/>
                </a:cubicBezTo>
                <a:cubicBezTo>
                  <a:pt x="11198" y="20466"/>
                  <a:pt x="5752" y="21600"/>
                  <a:pt x="61" y="21600"/>
                </a:cubicBezTo>
                <a:cubicBezTo>
                  <a:pt x="0" y="21600"/>
                  <a:pt x="0" y="21600"/>
                  <a:pt x="0" y="21600"/>
                </a:cubicBezTo>
                <a:cubicBezTo>
                  <a:pt x="0" y="20160"/>
                  <a:pt x="0" y="20160"/>
                  <a:pt x="0" y="20160"/>
                </a:cubicBezTo>
                <a:cubicBezTo>
                  <a:pt x="0" y="20160"/>
                  <a:pt x="0" y="20160"/>
                  <a:pt x="61" y="20160"/>
                </a:cubicBezTo>
                <a:cubicBezTo>
                  <a:pt x="5018" y="20160"/>
                  <a:pt x="9668" y="19180"/>
                  <a:pt x="13217" y="17403"/>
                </a:cubicBezTo>
                <a:cubicBezTo>
                  <a:pt x="16766" y="15656"/>
                  <a:pt x="18663" y="13297"/>
                  <a:pt x="18724" y="10815"/>
                </a:cubicBezTo>
                <a:cubicBezTo>
                  <a:pt x="18724" y="5668"/>
                  <a:pt x="10341" y="1471"/>
                  <a:pt x="61" y="1440"/>
                </a:cubicBezTo>
                <a:cubicBezTo>
                  <a:pt x="61" y="0"/>
                  <a:pt x="61" y="0"/>
                  <a:pt x="61" y="0"/>
                </a:cubicBezTo>
                <a:close/>
              </a:path>
            </a:pathLst>
          </a:custGeom>
          <a:solidFill>
            <a:srgbClr val="333F4F"/>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5" name="Shape 5579">
            <a:extLst>
              <a:ext uri="{FF2B5EF4-FFF2-40B4-BE49-F238E27FC236}">
                <a16:creationId xmlns:a16="http://schemas.microsoft.com/office/drawing/2014/main" id="{923F4B3F-2A7B-43B3-B305-48A1160F493B}"/>
              </a:ext>
            </a:extLst>
          </xdr:cNvPr>
          <xdr:cNvSpPr/>
        </xdr:nvSpPr>
        <xdr:spPr>
          <a:xfrm flipH="1">
            <a:off x="1047878" y="296309"/>
            <a:ext cx="1108494" cy="1117020"/>
          </a:xfrm>
          <a:custGeom>
            <a:avLst/>
            <a:gdLst/>
            <a:ahLst/>
            <a:cxnLst>
              <a:cxn ang="0">
                <a:pos x="wd2" y="hd2"/>
              </a:cxn>
              <a:cxn ang="5400000">
                <a:pos x="wd2" y="hd2"/>
              </a:cxn>
              <a:cxn ang="10800000">
                <a:pos x="wd2" y="hd2"/>
              </a:cxn>
              <a:cxn ang="16200000">
                <a:pos x="wd2" y="hd2"/>
              </a:cxn>
            </a:cxnLst>
            <a:rect l="0" t="0" r="r" b="b"/>
            <a:pathLst>
              <a:path w="21600" h="21600" extrusionOk="0">
                <a:moveTo>
                  <a:pt x="8513" y="18995"/>
                </a:moveTo>
                <a:cubicBezTo>
                  <a:pt x="8513" y="13279"/>
                  <a:pt x="13214" y="8615"/>
                  <a:pt x="18974" y="8615"/>
                </a:cubicBezTo>
                <a:cubicBezTo>
                  <a:pt x="19864" y="8615"/>
                  <a:pt x="20753" y="8741"/>
                  <a:pt x="21600" y="8993"/>
                </a:cubicBezTo>
                <a:cubicBezTo>
                  <a:pt x="21388" y="6261"/>
                  <a:pt x="20202" y="3698"/>
                  <a:pt x="18212" y="1765"/>
                </a:cubicBezTo>
                <a:cubicBezTo>
                  <a:pt x="17534" y="1051"/>
                  <a:pt x="16729" y="462"/>
                  <a:pt x="15925" y="0"/>
                </a:cubicBezTo>
                <a:cubicBezTo>
                  <a:pt x="15798" y="168"/>
                  <a:pt x="15713" y="336"/>
                  <a:pt x="15713" y="588"/>
                </a:cubicBezTo>
                <a:cubicBezTo>
                  <a:pt x="15713" y="2942"/>
                  <a:pt x="15713" y="2942"/>
                  <a:pt x="15713" y="2942"/>
                </a:cubicBezTo>
                <a:cubicBezTo>
                  <a:pt x="14866" y="3110"/>
                  <a:pt x="14061" y="3362"/>
                  <a:pt x="13256" y="3656"/>
                </a:cubicBezTo>
                <a:cubicBezTo>
                  <a:pt x="12113" y="1639"/>
                  <a:pt x="12113" y="1639"/>
                  <a:pt x="12113" y="1639"/>
                </a:cubicBezTo>
                <a:cubicBezTo>
                  <a:pt x="11816" y="1177"/>
                  <a:pt x="11224" y="1009"/>
                  <a:pt x="10715" y="1303"/>
                </a:cubicBezTo>
                <a:cubicBezTo>
                  <a:pt x="7242" y="3278"/>
                  <a:pt x="7242" y="3278"/>
                  <a:pt x="7242" y="3278"/>
                </a:cubicBezTo>
                <a:cubicBezTo>
                  <a:pt x="6776" y="3572"/>
                  <a:pt x="6607" y="4160"/>
                  <a:pt x="6861" y="4665"/>
                </a:cubicBezTo>
                <a:cubicBezTo>
                  <a:pt x="8089" y="6724"/>
                  <a:pt x="8089" y="6724"/>
                  <a:pt x="8089" y="6724"/>
                </a:cubicBezTo>
                <a:cubicBezTo>
                  <a:pt x="7454" y="7270"/>
                  <a:pt x="6861" y="7900"/>
                  <a:pt x="6311" y="8531"/>
                </a:cubicBezTo>
                <a:cubicBezTo>
                  <a:pt x="4278" y="7396"/>
                  <a:pt x="4278" y="7396"/>
                  <a:pt x="4278" y="7396"/>
                </a:cubicBezTo>
                <a:cubicBezTo>
                  <a:pt x="3812" y="7102"/>
                  <a:pt x="3176" y="7270"/>
                  <a:pt x="2922" y="7732"/>
                </a:cubicBezTo>
                <a:cubicBezTo>
                  <a:pt x="889" y="11220"/>
                  <a:pt x="889" y="11220"/>
                  <a:pt x="889" y="11220"/>
                </a:cubicBezTo>
                <a:cubicBezTo>
                  <a:pt x="635" y="11682"/>
                  <a:pt x="805" y="12313"/>
                  <a:pt x="1271" y="12565"/>
                </a:cubicBezTo>
                <a:cubicBezTo>
                  <a:pt x="3346" y="13784"/>
                  <a:pt x="3346" y="13784"/>
                  <a:pt x="3346" y="13784"/>
                </a:cubicBezTo>
                <a:cubicBezTo>
                  <a:pt x="3092" y="14540"/>
                  <a:pt x="2880" y="15381"/>
                  <a:pt x="2711" y="16221"/>
                </a:cubicBezTo>
                <a:cubicBezTo>
                  <a:pt x="424" y="16221"/>
                  <a:pt x="424" y="16221"/>
                  <a:pt x="424" y="16221"/>
                </a:cubicBezTo>
                <a:cubicBezTo>
                  <a:pt x="254" y="16221"/>
                  <a:pt x="127" y="16263"/>
                  <a:pt x="0" y="16305"/>
                </a:cubicBezTo>
                <a:cubicBezTo>
                  <a:pt x="1948" y="19247"/>
                  <a:pt x="5167" y="21306"/>
                  <a:pt x="8894" y="21600"/>
                </a:cubicBezTo>
                <a:cubicBezTo>
                  <a:pt x="8640" y="20760"/>
                  <a:pt x="8513" y="19919"/>
                  <a:pt x="8513" y="18995"/>
                </a:cubicBezTo>
                <a:close/>
              </a:path>
            </a:pathLst>
          </a:custGeom>
          <a:solidFill>
            <a:srgbClr val="D6DCE5"/>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sp macro="" textlink="">
        <xdr:nvSpPr>
          <xdr:cNvPr id="16" name="Shape 5580">
            <a:extLst>
              <a:ext uri="{FF2B5EF4-FFF2-40B4-BE49-F238E27FC236}">
                <a16:creationId xmlns:a16="http://schemas.microsoft.com/office/drawing/2014/main" id="{A06D3E1A-C6D7-4FBF-A78D-2D69E0A0663C}"/>
              </a:ext>
            </a:extLst>
          </xdr:cNvPr>
          <xdr:cNvSpPr/>
        </xdr:nvSpPr>
        <xdr:spPr>
          <a:xfrm flipH="1">
            <a:off x="1700183" y="1134073"/>
            <a:ext cx="456189" cy="279256"/>
          </a:xfrm>
          <a:custGeom>
            <a:avLst/>
            <a:gdLst/>
            <a:ahLst/>
            <a:cxnLst>
              <a:cxn ang="0">
                <a:pos x="wd2" y="hd2"/>
              </a:cxn>
              <a:cxn ang="5400000">
                <a:pos x="wd2" y="hd2"/>
              </a:cxn>
              <a:cxn ang="10800000">
                <a:pos x="wd2" y="hd2"/>
              </a:cxn>
              <a:cxn ang="16200000">
                <a:pos x="wd2" y="hd2"/>
              </a:cxn>
            </a:cxnLst>
            <a:rect l="0" t="0" r="r" b="b"/>
            <a:pathLst>
              <a:path w="21600" h="21600" extrusionOk="0">
                <a:moveTo>
                  <a:pt x="6686" y="0"/>
                </a:moveTo>
                <a:cubicBezTo>
                  <a:pt x="6583" y="0"/>
                  <a:pt x="6583" y="0"/>
                  <a:pt x="6583" y="0"/>
                </a:cubicBezTo>
                <a:cubicBezTo>
                  <a:pt x="1029" y="0"/>
                  <a:pt x="1029" y="0"/>
                  <a:pt x="1029" y="0"/>
                </a:cubicBezTo>
                <a:cubicBezTo>
                  <a:pt x="617" y="0"/>
                  <a:pt x="309" y="169"/>
                  <a:pt x="0" y="337"/>
                </a:cubicBezTo>
                <a:cubicBezTo>
                  <a:pt x="309" y="1012"/>
                  <a:pt x="514" y="1519"/>
                  <a:pt x="720" y="2194"/>
                </a:cubicBezTo>
                <a:cubicBezTo>
                  <a:pt x="926" y="2531"/>
                  <a:pt x="1131" y="2869"/>
                  <a:pt x="1337" y="3375"/>
                </a:cubicBezTo>
                <a:cubicBezTo>
                  <a:pt x="1749" y="4219"/>
                  <a:pt x="2160" y="5062"/>
                  <a:pt x="2571" y="5906"/>
                </a:cubicBezTo>
                <a:cubicBezTo>
                  <a:pt x="2777" y="6244"/>
                  <a:pt x="2983" y="6581"/>
                  <a:pt x="3189" y="6919"/>
                </a:cubicBezTo>
                <a:cubicBezTo>
                  <a:pt x="3600" y="7763"/>
                  <a:pt x="4114" y="8438"/>
                  <a:pt x="4526" y="9113"/>
                </a:cubicBezTo>
                <a:cubicBezTo>
                  <a:pt x="4834" y="9619"/>
                  <a:pt x="5040" y="9956"/>
                  <a:pt x="5349" y="10294"/>
                </a:cubicBezTo>
                <a:cubicBezTo>
                  <a:pt x="5657" y="10800"/>
                  <a:pt x="5966" y="11306"/>
                  <a:pt x="6377" y="11813"/>
                </a:cubicBezTo>
                <a:cubicBezTo>
                  <a:pt x="6583" y="12150"/>
                  <a:pt x="6891" y="12319"/>
                  <a:pt x="7097" y="12656"/>
                </a:cubicBezTo>
                <a:cubicBezTo>
                  <a:pt x="7714" y="13331"/>
                  <a:pt x="8229" y="14006"/>
                  <a:pt x="8743" y="14513"/>
                </a:cubicBezTo>
                <a:cubicBezTo>
                  <a:pt x="9051" y="14850"/>
                  <a:pt x="9257" y="15019"/>
                  <a:pt x="9566" y="15356"/>
                </a:cubicBezTo>
                <a:cubicBezTo>
                  <a:pt x="10183" y="15863"/>
                  <a:pt x="10697" y="16369"/>
                  <a:pt x="11314" y="16875"/>
                </a:cubicBezTo>
                <a:cubicBezTo>
                  <a:pt x="11623" y="17044"/>
                  <a:pt x="11931" y="17381"/>
                  <a:pt x="12240" y="17550"/>
                </a:cubicBezTo>
                <a:cubicBezTo>
                  <a:pt x="12549" y="17888"/>
                  <a:pt x="12960" y="18225"/>
                  <a:pt x="13371" y="18394"/>
                </a:cubicBezTo>
                <a:cubicBezTo>
                  <a:pt x="13783" y="18731"/>
                  <a:pt x="14194" y="18900"/>
                  <a:pt x="14606" y="19069"/>
                </a:cubicBezTo>
                <a:cubicBezTo>
                  <a:pt x="15120" y="19406"/>
                  <a:pt x="15737" y="19744"/>
                  <a:pt x="16251" y="20081"/>
                </a:cubicBezTo>
                <a:cubicBezTo>
                  <a:pt x="16560" y="20250"/>
                  <a:pt x="16869" y="20250"/>
                  <a:pt x="17177" y="20419"/>
                </a:cubicBezTo>
                <a:cubicBezTo>
                  <a:pt x="17897" y="20756"/>
                  <a:pt x="18514" y="20925"/>
                  <a:pt x="19234" y="21094"/>
                </a:cubicBezTo>
                <a:cubicBezTo>
                  <a:pt x="19543" y="21263"/>
                  <a:pt x="19851" y="21263"/>
                  <a:pt x="20160" y="21431"/>
                </a:cubicBezTo>
                <a:cubicBezTo>
                  <a:pt x="20674" y="21431"/>
                  <a:pt x="21086" y="21600"/>
                  <a:pt x="21600" y="21600"/>
                </a:cubicBezTo>
                <a:cubicBezTo>
                  <a:pt x="21291" y="20081"/>
                  <a:pt x="21086" y="18394"/>
                  <a:pt x="20983" y="16706"/>
                </a:cubicBezTo>
                <a:cubicBezTo>
                  <a:pt x="15120" y="13669"/>
                  <a:pt x="10183" y="7763"/>
                  <a:pt x="6686" y="0"/>
                </a:cubicBezTo>
                <a:close/>
              </a:path>
            </a:pathLst>
          </a:custGeom>
          <a:solidFill>
            <a:srgbClr val="ADB9CA"/>
          </a:solidFill>
          <a:ln w="12700" cap="flat">
            <a:noFill/>
            <a:miter lim="400000"/>
          </a:ln>
          <a:effectLst/>
        </xdr:spPr>
        <xdr:txBody>
          <a:bodyPr wrap="square" lIns="34289" tIns="34289" rIns="34289" bIns="34289" numCol="1" anchor="t">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endParaRPr sz="1350"/>
          </a:p>
        </xdr:txBody>
      </xdr:sp>
    </xdr:grpSp>
    <xdr:clientData/>
  </xdr:twoCellAnchor>
  <xdr:oneCellAnchor>
    <xdr:from>
      <xdr:col>14</xdr:col>
      <xdr:colOff>47625</xdr:colOff>
      <xdr:row>2</xdr:row>
      <xdr:rowOff>171450</xdr:rowOff>
    </xdr:from>
    <xdr:ext cx="1409700" cy="436786"/>
    <xdr:sp macro="" textlink="">
      <xdr:nvSpPr>
        <xdr:cNvPr id="17" name="CuadroTexto 16">
          <a:extLst>
            <a:ext uri="{FF2B5EF4-FFF2-40B4-BE49-F238E27FC236}">
              <a16:creationId xmlns:a16="http://schemas.microsoft.com/office/drawing/2014/main" id="{A9EB17A3-46C9-4F5A-B31E-394556AEE9C4}"/>
            </a:ext>
          </a:extLst>
        </xdr:cNvPr>
        <xdr:cNvSpPr txBox="1"/>
      </xdr:nvSpPr>
      <xdr:spPr>
        <a:xfrm>
          <a:off x="21021675" y="752475"/>
          <a:ext cx="1409700"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r>
            <a:rPr lang="es-CO" sz="1100"/>
            <a:t>MAPA DE RIESGOS DE CORRUPCIÓN</a:t>
          </a:r>
        </a:p>
      </xdr:txBody>
    </xdr:sp>
    <xdr:clientData/>
  </xdr:oneCellAnchor>
  <xdr:twoCellAnchor editAs="oneCell">
    <xdr:from>
      <xdr:col>1</xdr:col>
      <xdr:colOff>238125</xdr:colOff>
      <xdr:row>18</xdr:row>
      <xdr:rowOff>171450</xdr:rowOff>
    </xdr:from>
    <xdr:to>
      <xdr:col>1</xdr:col>
      <xdr:colOff>1114425</xdr:colOff>
      <xdr:row>23</xdr:row>
      <xdr:rowOff>95250</xdr:rowOff>
    </xdr:to>
    <xdr:pic>
      <xdr:nvPicPr>
        <xdr:cNvPr id="19" name="Gráfico 18" descr="Hogar con relleno sólido">
          <a:hlinkClick xmlns:r="http://schemas.openxmlformats.org/officeDocument/2006/relationships" r:id="rId3"/>
          <a:extLst>
            <a:ext uri="{FF2B5EF4-FFF2-40B4-BE49-F238E27FC236}">
              <a16:creationId xmlns:a16="http://schemas.microsoft.com/office/drawing/2014/main" id="{39856E87-CBAF-4AB2-A88A-1F461BB9E7B2}"/>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1781175" y="6791325"/>
          <a:ext cx="876300" cy="876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13270</xdr:colOff>
      <xdr:row>2</xdr:row>
      <xdr:rowOff>25854</xdr:rowOff>
    </xdr:from>
    <xdr:to>
      <xdr:col>1</xdr:col>
      <xdr:colOff>783435</xdr:colOff>
      <xdr:row>4</xdr:row>
      <xdr:rowOff>144992</xdr:rowOff>
    </xdr:to>
    <xdr:pic>
      <xdr:nvPicPr>
        <xdr:cNvPr id="2" name="2 Imagen">
          <a:extLst>
            <a:ext uri="{FF2B5EF4-FFF2-40B4-BE49-F238E27FC236}">
              <a16:creationId xmlns:a16="http://schemas.microsoft.com/office/drawing/2014/main" id="{CAFF9424-079E-4444-B6DD-A7968CD99C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0920" y="359229"/>
          <a:ext cx="770165" cy="7096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twoCellAnchor editAs="oneCell">
    <xdr:from>
      <xdr:col>26</xdr:col>
      <xdr:colOff>0</xdr:colOff>
      <xdr:row>32</xdr:row>
      <xdr:rowOff>0</xdr:rowOff>
    </xdr:from>
    <xdr:to>
      <xdr:col>26</xdr:col>
      <xdr:colOff>304800</xdr:colOff>
      <xdr:row>37</xdr:row>
      <xdr:rowOff>76200</xdr:rowOff>
    </xdr:to>
    <xdr:sp macro="" textlink="">
      <xdr:nvSpPr>
        <xdr:cNvPr id="3" name=":ru" descr="https://mail.google.com/mail/u/1?ui=2&amp;ik=0cb8c02751&amp;attid=0.1&amp;permmsgid=msg-f:1809373432879982084&amp;th=191c2f8cfcd72604&amp;view=snatt&amp;realattid=f_m0pi0hhg3&amp;disp=thd&amp;safe=1">
          <a:hlinkClick xmlns:r="http://schemas.openxmlformats.org/officeDocument/2006/relationships" r:id="rId2" tgtFrame="_blank"/>
          <a:extLst>
            <a:ext uri="{FF2B5EF4-FFF2-40B4-BE49-F238E27FC236}">
              <a16:creationId xmlns:a16="http://schemas.microsoft.com/office/drawing/2014/main" id="{E2DFDCD6-B410-41B5-9C70-1383DF2EFBA7}"/>
            </a:ext>
          </a:extLst>
        </xdr:cNvPr>
        <xdr:cNvSpPr>
          <a:spLocks noChangeAspect="1" noChangeArrowheads="1"/>
        </xdr:cNvSpPr>
      </xdr:nvSpPr>
      <xdr:spPr bwMode="auto">
        <a:xfrm>
          <a:off x="27251025" y="3612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26</xdr:col>
      <xdr:colOff>0</xdr:colOff>
      <xdr:row>33</xdr:row>
      <xdr:rowOff>0</xdr:rowOff>
    </xdr:from>
    <xdr:to>
      <xdr:col>26</xdr:col>
      <xdr:colOff>9525</xdr:colOff>
      <xdr:row>33</xdr:row>
      <xdr:rowOff>9525</xdr:rowOff>
    </xdr:to>
    <xdr:pic>
      <xdr:nvPicPr>
        <xdr:cNvPr id="4" name="Imagen 3" descr="https://ssl.gstatic.com/ui/v1/icons/mail/images/cleardot.gif">
          <a:hlinkClick xmlns:r="http://schemas.openxmlformats.org/officeDocument/2006/relationships" r:id="rId2" tgtFrame="_blank"/>
          <a:extLst>
            <a:ext uri="{FF2B5EF4-FFF2-40B4-BE49-F238E27FC236}">
              <a16:creationId xmlns:a16="http://schemas.microsoft.com/office/drawing/2014/main" id="{C9668889-38E2-4C2C-BFC6-9801966CB79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251025" y="368998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75</xdr:row>
      <xdr:rowOff>142874</xdr:rowOff>
    </xdr:from>
    <xdr:to>
      <xdr:col>3</xdr:col>
      <xdr:colOff>1181100</xdr:colOff>
      <xdr:row>80</xdr:row>
      <xdr:rowOff>28574</xdr:rowOff>
    </xdr:to>
    <xdr:pic>
      <xdr:nvPicPr>
        <xdr:cNvPr id="5" name="Gráfico 4" descr="Hogar con relleno sólido">
          <a:hlinkClick xmlns:r="http://schemas.openxmlformats.org/officeDocument/2006/relationships" r:id="rId4"/>
          <a:extLst>
            <a:ext uri="{FF2B5EF4-FFF2-40B4-BE49-F238E27FC236}">
              <a16:creationId xmlns:a16="http://schemas.microsoft.com/office/drawing/2014/main" id="{54694C2E-5DD2-4FBD-9CCB-4E0D1B5A589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3105150" y="89563574"/>
          <a:ext cx="695325" cy="695325"/>
        </a:xfrm>
        <a:prstGeom prst="rect">
          <a:avLst/>
        </a:prstGeom>
      </xdr:spPr>
    </xdr:pic>
    <xdr:clientData/>
  </xdr:twoCellAnchor>
  <xdr:twoCellAnchor editAs="oneCell">
    <xdr:from>
      <xdr:col>2</xdr:col>
      <xdr:colOff>190499</xdr:colOff>
      <xdr:row>75</xdr:row>
      <xdr:rowOff>76198</xdr:rowOff>
    </xdr:from>
    <xdr:to>
      <xdr:col>2</xdr:col>
      <xdr:colOff>876300</xdr:colOff>
      <xdr:row>79</xdr:row>
      <xdr:rowOff>114299</xdr:rowOff>
    </xdr:to>
    <xdr:pic>
      <xdr:nvPicPr>
        <xdr:cNvPr id="6" name="Gráfico 5" descr="Atrás con relleno sólido">
          <a:hlinkClick xmlns:r="http://schemas.openxmlformats.org/officeDocument/2006/relationships" r:id="rId7"/>
          <a:extLst>
            <a:ext uri="{FF2B5EF4-FFF2-40B4-BE49-F238E27FC236}">
              <a16:creationId xmlns:a16="http://schemas.microsoft.com/office/drawing/2014/main" id="{AA4C04CF-76FC-4DFD-9605-8A9FA10AB2EC}"/>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1714499" y="89496898"/>
          <a:ext cx="685801" cy="685801"/>
        </a:xfrm>
        <a:prstGeom prst="rect">
          <a:avLst/>
        </a:prstGeom>
      </xdr:spPr>
    </xdr:pic>
    <xdr:clientData/>
  </xdr:twoCellAnchor>
  <xdr:twoCellAnchor editAs="oneCell">
    <xdr:from>
      <xdr:col>2</xdr:col>
      <xdr:colOff>190499</xdr:colOff>
      <xdr:row>14</xdr:row>
      <xdr:rowOff>76198</xdr:rowOff>
    </xdr:from>
    <xdr:to>
      <xdr:col>2</xdr:col>
      <xdr:colOff>876300</xdr:colOff>
      <xdr:row>18</xdr:row>
      <xdr:rowOff>114299</xdr:rowOff>
    </xdr:to>
    <xdr:pic>
      <xdr:nvPicPr>
        <xdr:cNvPr id="7" name="Gráfico 6" descr="Atrás con relleno sólido">
          <a:hlinkClick xmlns:r="http://schemas.openxmlformats.org/officeDocument/2006/relationships" r:id="rId7"/>
          <a:extLst>
            <a:ext uri="{FF2B5EF4-FFF2-40B4-BE49-F238E27FC236}">
              <a16:creationId xmlns:a16="http://schemas.microsoft.com/office/drawing/2014/main" id="{99A31ECE-1B3A-4A3C-A0E3-F7195E443055}"/>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1714499" y="7543798"/>
          <a:ext cx="685801" cy="685801"/>
        </a:xfrm>
        <a:prstGeom prst="rect">
          <a:avLst/>
        </a:prstGeom>
      </xdr:spPr>
    </xdr:pic>
    <xdr:clientData/>
  </xdr:twoCellAnchor>
  <xdr:twoCellAnchor editAs="oneCell">
    <xdr:from>
      <xdr:col>3</xdr:col>
      <xdr:colOff>485775</xdr:colOff>
      <xdr:row>14</xdr:row>
      <xdr:rowOff>142874</xdr:rowOff>
    </xdr:from>
    <xdr:to>
      <xdr:col>3</xdr:col>
      <xdr:colOff>1181100</xdr:colOff>
      <xdr:row>19</xdr:row>
      <xdr:rowOff>28574</xdr:rowOff>
    </xdr:to>
    <xdr:pic>
      <xdr:nvPicPr>
        <xdr:cNvPr id="8" name="Gráfico 7" descr="Hogar con relleno sólido">
          <a:hlinkClick xmlns:r="http://schemas.openxmlformats.org/officeDocument/2006/relationships" r:id="rId4"/>
          <a:extLst>
            <a:ext uri="{FF2B5EF4-FFF2-40B4-BE49-F238E27FC236}">
              <a16:creationId xmlns:a16="http://schemas.microsoft.com/office/drawing/2014/main" id="{8B302B3D-6486-448D-9C82-3979F3C2790C}"/>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3514725" y="7610474"/>
          <a:ext cx="695325" cy="6953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485775</xdr:colOff>
      <xdr:row>12</xdr:row>
      <xdr:rowOff>142874</xdr:rowOff>
    </xdr:from>
    <xdr:to>
      <xdr:col>3</xdr:col>
      <xdr:colOff>1181100</xdr:colOff>
      <xdr:row>16</xdr:row>
      <xdr:rowOff>76199</xdr:rowOff>
    </xdr:to>
    <xdr:pic>
      <xdr:nvPicPr>
        <xdr:cNvPr id="2" name="Gráfico 1" descr="Hogar con relleno sólido">
          <a:hlinkClick xmlns:r="http://schemas.openxmlformats.org/officeDocument/2006/relationships" r:id="rId1"/>
          <a:extLst>
            <a:ext uri="{FF2B5EF4-FFF2-40B4-BE49-F238E27FC236}">
              <a16:creationId xmlns:a16="http://schemas.microsoft.com/office/drawing/2014/main" id="{2EA7BCFE-4691-4DA8-AF2D-8BF85883F9B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3105150" y="89563574"/>
          <a:ext cx="695325" cy="695325"/>
        </a:xfrm>
        <a:prstGeom prst="rect">
          <a:avLst/>
        </a:prstGeom>
      </xdr:spPr>
    </xdr:pic>
    <xdr:clientData/>
  </xdr:twoCellAnchor>
  <xdr:twoCellAnchor editAs="oneCell">
    <xdr:from>
      <xdr:col>2</xdr:col>
      <xdr:colOff>190499</xdr:colOff>
      <xdr:row>12</xdr:row>
      <xdr:rowOff>76198</xdr:rowOff>
    </xdr:from>
    <xdr:to>
      <xdr:col>2</xdr:col>
      <xdr:colOff>876300</xdr:colOff>
      <xdr:row>15</xdr:row>
      <xdr:rowOff>190499</xdr:rowOff>
    </xdr:to>
    <xdr:pic>
      <xdr:nvPicPr>
        <xdr:cNvPr id="3" name="Gráfico 2" descr="Atrás con relleno sólido">
          <a:hlinkClick xmlns:r="http://schemas.openxmlformats.org/officeDocument/2006/relationships" r:id="rId4"/>
          <a:extLst>
            <a:ext uri="{FF2B5EF4-FFF2-40B4-BE49-F238E27FC236}">
              <a16:creationId xmlns:a16="http://schemas.microsoft.com/office/drawing/2014/main" id="{7CF9ACDE-9940-4D24-B3CB-4196265CA913}"/>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14499" y="89496898"/>
          <a:ext cx="685801" cy="68580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733425</xdr:colOff>
      <xdr:row>10</xdr:row>
      <xdr:rowOff>133349</xdr:rowOff>
    </xdr:from>
    <xdr:to>
      <xdr:col>3</xdr:col>
      <xdr:colOff>1428750</xdr:colOff>
      <xdr:row>14</xdr:row>
      <xdr:rowOff>66674</xdr:rowOff>
    </xdr:to>
    <xdr:pic>
      <xdr:nvPicPr>
        <xdr:cNvPr id="2" name="Gráfico 1" descr="Hogar con relleno sólido">
          <a:hlinkClick xmlns:r="http://schemas.openxmlformats.org/officeDocument/2006/relationships" r:id="rId1"/>
          <a:extLst>
            <a:ext uri="{FF2B5EF4-FFF2-40B4-BE49-F238E27FC236}">
              <a16:creationId xmlns:a16="http://schemas.microsoft.com/office/drawing/2014/main" id="{51CD4311-4844-48C5-91B7-3EF65894F00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4238625" y="4486274"/>
          <a:ext cx="695325" cy="695325"/>
        </a:xfrm>
        <a:prstGeom prst="rect">
          <a:avLst/>
        </a:prstGeom>
      </xdr:spPr>
    </xdr:pic>
    <xdr:clientData/>
  </xdr:twoCellAnchor>
  <xdr:twoCellAnchor editAs="oneCell">
    <xdr:from>
      <xdr:col>2</xdr:col>
      <xdr:colOff>628649</xdr:colOff>
      <xdr:row>10</xdr:row>
      <xdr:rowOff>142873</xdr:rowOff>
    </xdr:from>
    <xdr:to>
      <xdr:col>2</xdr:col>
      <xdr:colOff>1314450</xdr:colOff>
      <xdr:row>14</xdr:row>
      <xdr:rowOff>66674</xdr:rowOff>
    </xdr:to>
    <xdr:pic>
      <xdr:nvPicPr>
        <xdr:cNvPr id="3" name="Gráfico 2" descr="Atrás con relleno sólido">
          <a:hlinkClick xmlns:r="http://schemas.openxmlformats.org/officeDocument/2006/relationships" r:id="rId4"/>
          <a:extLst>
            <a:ext uri="{FF2B5EF4-FFF2-40B4-BE49-F238E27FC236}">
              <a16:creationId xmlns:a16="http://schemas.microsoft.com/office/drawing/2014/main" id="{AFCD5A6C-1D17-4795-AFE9-A03F72C472E4}"/>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152649" y="4495798"/>
          <a:ext cx="685801" cy="68580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266700</xdr:colOff>
      <xdr:row>0</xdr:row>
      <xdr:rowOff>28575</xdr:rowOff>
    </xdr:from>
    <xdr:to>
      <xdr:col>0</xdr:col>
      <xdr:colOff>1190625</xdr:colOff>
      <xdr:row>2</xdr:row>
      <xdr:rowOff>409575</xdr:rowOff>
    </xdr:to>
    <xdr:pic>
      <xdr:nvPicPr>
        <xdr:cNvPr id="2" name="Picture 647898253">
          <a:extLst>
            <a:ext uri="{FF2B5EF4-FFF2-40B4-BE49-F238E27FC236}">
              <a16:creationId xmlns:a16="http://schemas.microsoft.com/office/drawing/2014/main" id="{8097AF92-4478-4F7E-9E9E-F5A05CAF45E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 y="28575"/>
          <a:ext cx="923925" cy="962025"/>
        </a:xfrm>
        <a:prstGeom prst="rect">
          <a:avLst/>
        </a:prstGeom>
      </xdr:spPr>
    </xdr:pic>
    <xdr:clientData/>
  </xdr:twoCellAnchor>
  <xdr:twoCellAnchor editAs="oneCell">
    <xdr:from>
      <xdr:col>1</xdr:col>
      <xdr:colOff>285750</xdr:colOff>
      <xdr:row>25</xdr:row>
      <xdr:rowOff>161924</xdr:rowOff>
    </xdr:from>
    <xdr:to>
      <xdr:col>1</xdr:col>
      <xdr:colOff>981075</xdr:colOff>
      <xdr:row>29</xdr:row>
      <xdr:rowOff>95249</xdr:rowOff>
    </xdr:to>
    <xdr:pic>
      <xdr:nvPicPr>
        <xdr:cNvPr id="8" name="Gráfico 7" descr="Hogar con relleno sólido">
          <a:hlinkClick xmlns:r="http://schemas.openxmlformats.org/officeDocument/2006/relationships" r:id="rId2"/>
          <a:extLst>
            <a:ext uri="{FF2B5EF4-FFF2-40B4-BE49-F238E27FC236}">
              <a16:creationId xmlns:a16="http://schemas.microsoft.com/office/drawing/2014/main" id="{65178141-8EE4-4EB6-9208-C454348390E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695450" y="8972549"/>
          <a:ext cx="695325" cy="695325"/>
        </a:xfrm>
        <a:prstGeom prst="rect">
          <a:avLst/>
        </a:prstGeom>
      </xdr:spPr>
    </xdr:pic>
    <xdr:clientData/>
  </xdr:twoCellAnchor>
  <xdr:twoCellAnchor editAs="oneCell">
    <xdr:from>
      <xdr:col>0</xdr:col>
      <xdr:colOff>447674</xdr:colOff>
      <xdr:row>25</xdr:row>
      <xdr:rowOff>161923</xdr:rowOff>
    </xdr:from>
    <xdr:to>
      <xdr:col>0</xdr:col>
      <xdr:colOff>1133475</xdr:colOff>
      <xdr:row>29</xdr:row>
      <xdr:rowOff>85724</xdr:rowOff>
    </xdr:to>
    <xdr:pic>
      <xdr:nvPicPr>
        <xdr:cNvPr id="10" name="Gráfico 9" descr="Atrás con relleno sólido">
          <a:hlinkClick xmlns:r="http://schemas.openxmlformats.org/officeDocument/2006/relationships" r:id="rId5"/>
          <a:extLst>
            <a:ext uri="{FF2B5EF4-FFF2-40B4-BE49-F238E27FC236}">
              <a16:creationId xmlns:a16="http://schemas.microsoft.com/office/drawing/2014/main" id="{CE2E160C-2935-4BE8-960D-E5E1198B845B}"/>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447674" y="8972548"/>
          <a:ext cx="685801" cy="68580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238126</xdr:colOff>
      <xdr:row>0</xdr:row>
      <xdr:rowOff>85726</xdr:rowOff>
    </xdr:from>
    <xdr:to>
      <xdr:col>0</xdr:col>
      <xdr:colOff>1171576</xdr:colOff>
      <xdr:row>2</xdr:row>
      <xdr:rowOff>457201</xdr:rowOff>
    </xdr:to>
    <xdr:pic>
      <xdr:nvPicPr>
        <xdr:cNvPr id="2" name="Picture 647898253">
          <a:extLst>
            <a:ext uri="{FF2B5EF4-FFF2-40B4-BE49-F238E27FC236}">
              <a16:creationId xmlns:a16="http://schemas.microsoft.com/office/drawing/2014/main" id="{E5823535-96AB-4EB4-8589-40B70C24032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8126" y="85726"/>
          <a:ext cx="933450" cy="952500"/>
        </a:xfrm>
        <a:prstGeom prst="rect">
          <a:avLst/>
        </a:prstGeom>
      </xdr:spPr>
    </xdr:pic>
    <xdr:clientData/>
  </xdr:twoCellAnchor>
  <xdr:twoCellAnchor editAs="oneCell">
    <xdr:from>
      <xdr:col>1</xdr:col>
      <xdr:colOff>352424</xdr:colOff>
      <xdr:row>10</xdr:row>
      <xdr:rowOff>733424</xdr:rowOff>
    </xdr:from>
    <xdr:to>
      <xdr:col>1</xdr:col>
      <xdr:colOff>1142999</xdr:colOff>
      <xdr:row>14</xdr:row>
      <xdr:rowOff>180974</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DFABEE7D-E55B-4CA5-A2E2-DCD0B158946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762124" y="6515099"/>
          <a:ext cx="790575" cy="790575"/>
        </a:xfrm>
        <a:prstGeom prst="rect">
          <a:avLst/>
        </a:prstGeom>
      </xdr:spPr>
    </xdr:pic>
    <xdr:clientData/>
  </xdr:twoCellAnchor>
  <xdr:twoCellAnchor editAs="oneCell">
    <xdr:from>
      <xdr:col>0</xdr:col>
      <xdr:colOff>447674</xdr:colOff>
      <xdr:row>11</xdr:row>
      <xdr:rowOff>161923</xdr:rowOff>
    </xdr:from>
    <xdr:to>
      <xdr:col>0</xdr:col>
      <xdr:colOff>1133475</xdr:colOff>
      <xdr:row>15</xdr:row>
      <xdr:rowOff>85724</xdr:rowOff>
    </xdr:to>
    <xdr:pic>
      <xdr:nvPicPr>
        <xdr:cNvPr id="7" name="Gráfico 6" descr="Atrás con relleno sólido">
          <a:hlinkClick xmlns:r="http://schemas.openxmlformats.org/officeDocument/2006/relationships" r:id="rId5"/>
          <a:extLst>
            <a:ext uri="{FF2B5EF4-FFF2-40B4-BE49-F238E27FC236}">
              <a16:creationId xmlns:a16="http://schemas.microsoft.com/office/drawing/2014/main" id="{4123ADE0-6C9A-4972-8857-62C4E0AAA801}"/>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447674" y="8972548"/>
          <a:ext cx="685801" cy="68580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200025</xdr:colOff>
      <xdr:row>0</xdr:row>
      <xdr:rowOff>104775</xdr:rowOff>
    </xdr:from>
    <xdr:to>
      <xdr:col>1</xdr:col>
      <xdr:colOff>1057275</xdr:colOff>
      <xdr:row>6</xdr:row>
      <xdr:rowOff>19050</xdr:rowOff>
    </xdr:to>
    <xdr:pic>
      <xdr:nvPicPr>
        <xdr:cNvPr id="2" name="Picture 647898253">
          <a:extLst>
            <a:ext uri="{FF2B5EF4-FFF2-40B4-BE49-F238E27FC236}">
              <a16:creationId xmlns:a16="http://schemas.microsoft.com/office/drawing/2014/main" id="{C3582ACE-5D08-49B5-976A-44A9BD4C6EE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104775"/>
          <a:ext cx="1057275" cy="1057275"/>
        </a:xfrm>
        <a:prstGeom prst="rect">
          <a:avLst/>
        </a:prstGeom>
      </xdr:spPr>
    </xdr:pic>
    <xdr:clientData/>
  </xdr:twoCellAnchor>
  <xdr:twoCellAnchor>
    <xdr:from>
      <xdr:col>1</xdr:col>
      <xdr:colOff>714375</xdr:colOff>
      <xdr:row>9</xdr:row>
      <xdr:rowOff>104775</xdr:rowOff>
    </xdr:from>
    <xdr:to>
      <xdr:col>3</xdr:col>
      <xdr:colOff>485775</xdr:colOff>
      <xdr:row>19</xdr:row>
      <xdr:rowOff>76200</xdr:rowOff>
    </xdr:to>
    <xdr:sp macro="" textlink="">
      <xdr:nvSpPr>
        <xdr:cNvPr id="3" name="Shape 424">
          <a:extLst>
            <a:ext uri="{FF2B5EF4-FFF2-40B4-BE49-F238E27FC236}">
              <a16:creationId xmlns:a16="http://schemas.microsoft.com/office/drawing/2014/main" id="{F94F1FE4-A966-478B-809D-D1B146AD7D9E}"/>
            </a:ext>
          </a:extLst>
        </xdr:cNvPr>
        <xdr:cNvSpPr/>
      </xdr:nvSpPr>
      <xdr:spPr>
        <a:xfrm>
          <a:off x="876300" y="1819275"/>
          <a:ext cx="1952625" cy="1876425"/>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tx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4</xdr:col>
      <xdr:colOff>576132</xdr:colOff>
      <xdr:row>8</xdr:row>
      <xdr:rowOff>47625</xdr:rowOff>
    </xdr:from>
    <xdr:to>
      <xdr:col>7</xdr:col>
      <xdr:colOff>505880</xdr:colOff>
      <xdr:row>19</xdr:row>
      <xdr:rowOff>168425</xdr:rowOff>
    </xdr:to>
    <xdr:sp macro="" textlink="">
      <xdr:nvSpPr>
        <xdr:cNvPr id="4" name="Shape 424">
          <a:extLst>
            <a:ext uri="{FF2B5EF4-FFF2-40B4-BE49-F238E27FC236}">
              <a16:creationId xmlns:a16="http://schemas.microsoft.com/office/drawing/2014/main" id="{AD63CDC2-33B3-4A1B-998D-8CF424B4218B}"/>
            </a:ext>
          </a:extLst>
        </xdr:cNvPr>
        <xdr:cNvSpPr/>
      </xdr:nvSpPr>
      <xdr:spPr>
        <a:xfrm>
          <a:off x="3624132" y="1571625"/>
          <a:ext cx="2215748" cy="221630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1</xdr:col>
      <xdr:colOff>671011</xdr:colOff>
      <xdr:row>20</xdr:row>
      <xdr:rowOff>187106</xdr:rowOff>
    </xdr:from>
    <xdr:to>
      <xdr:col>3</xdr:col>
      <xdr:colOff>638175</xdr:colOff>
      <xdr:row>29</xdr:row>
      <xdr:rowOff>139541</xdr:rowOff>
    </xdr:to>
    <xdr:grpSp>
      <xdr:nvGrpSpPr>
        <xdr:cNvPr id="5" name="Group 8">
          <a:extLst>
            <a:ext uri="{FF2B5EF4-FFF2-40B4-BE49-F238E27FC236}">
              <a16:creationId xmlns:a16="http://schemas.microsoft.com/office/drawing/2014/main" id="{3EA915F1-B441-4175-BAE0-2F4F61C03A7B}"/>
            </a:ext>
          </a:extLst>
        </xdr:cNvPr>
        <xdr:cNvGrpSpPr/>
      </xdr:nvGrpSpPr>
      <xdr:grpSpPr>
        <a:xfrm>
          <a:off x="832936" y="3997106"/>
          <a:ext cx="2148389" cy="1666935"/>
          <a:chOff x="203098" y="4478455"/>
          <a:chExt cx="3249171" cy="2222577"/>
        </a:xfrm>
      </xdr:grpSpPr>
      <xdr:sp macro="" textlink="">
        <xdr:nvSpPr>
          <xdr:cNvPr id="11" name="Rectangle 9">
            <a:extLst>
              <a:ext uri="{FF2B5EF4-FFF2-40B4-BE49-F238E27FC236}">
                <a16:creationId xmlns:a16="http://schemas.microsoft.com/office/drawing/2014/main" id="{833C4CD5-96C2-48D5-9469-A9A072998169}"/>
              </a:ext>
            </a:extLst>
          </xdr:cNvPr>
          <xdr:cNvSpPr/>
        </xdr:nvSpPr>
        <xdr:spPr>
          <a:xfrm>
            <a:off x="203098" y="4478455"/>
            <a:ext cx="3249169" cy="437984"/>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350" b="1">
                <a:solidFill>
                  <a:schemeClr val="accent1">
                    <a:lumMod val="50000"/>
                  </a:schemeClr>
                </a:solidFill>
                <a:latin typeface="Nunito  "/>
              </a:rPr>
              <a:t>Redes internas</a:t>
            </a:r>
          </a:p>
        </xdr:txBody>
      </xdr:sp>
      <xdr:sp macro="" textlink="">
        <xdr:nvSpPr>
          <xdr:cNvPr id="12" name="Rectangle 10">
            <a:extLst>
              <a:ext uri="{FF2B5EF4-FFF2-40B4-BE49-F238E27FC236}">
                <a16:creationId xmlns:a16="http://schemas.microsoft.com/office/drawing/2014/main" id="{2BAEA441-A3F0-417C-8FAD-6DF063220208}"/>
              </a:ext>
            </a:extLst>
          </xdr:cNvPr>
          <xdr:cNvSpPr/>
        </xdr:nvSpPr>
        <xdr:spPr>
          <a:xfrm>
            <a:off x="203100" y="4863352"/>
            <a:ext cx="3249169" cy="1837680"/>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Existencia de canales para el intercambio de información de</a:t>
            </a:r>
            <a:r>
              <a:rPr lang="en-US" sz="1050" baseline="0">
                <a:solidFill>
                  <a:schemeClr val="tx1">
                    <a:lumMod val="75000"/>
                  </a:schemeClr>
                </a:solidFill>
                <a:latin typeface="Nunito  "/>
              </a:rPr>
              <a:t> información entre los diferentes grupos, áreas o dependencias que conforman la entidad.</a:t>
            </a:r>
            <a:endParaRPr lang="en-US" sz="1050">
              <a:solidFill>
                <a:schemeClr val="tx1">
                  <a:lumMod val="75000"/>
                </a:schemeClr>
              </a:solidFill>
              <a:latin typeface="Nunito  "/>
            </a:endParaRPr>
          </a:p>
        </xdr:txBody>
      </xdr:sp>
    </xdr:grpSp>
    <xdr:clientData/>
  </xdr:twoCellAnchor>
  <xdr:twoCellAnchor>
    <xdr:from>
      <xdr:col>4</xdr:col>
      <xdr:colOff>714375</xdr:colOff>
      <xdr:row>20</xdr:row>
      <xdr:rowOff>149005</xdr:rowOff>
    </xdr:from>
    <xdr:to>
      <xdr:col>7</xdr:col>
      <xdr:colOff>434417</xdr:colOff>
      <xdr:row>29</xdr:row>
      <xdr:rowOff>168115</xdr:rowOff>
    </xdr:to>
    <xdr:grpSp>
      <xdr:nvGrpSpPr>
        <xdr:cNvPr id="6" name="Group 11">
          <a:extLst>
            <a:ext uri="{FF2B5EF4-FFF2-40B4-BE49-F238E27FC236}">
              <a16:creationId xmlns:a16="http://schemas.microsoft.com/office/drawing/2014/main" id="{74ACE2F9-C580-4987-AD81-17D3DCAE1535}"/>
            </a:ext>
          </a:extLst>
        </xdr:cNvPr>
        <xdr:cNvGrpSpPr/>
      </xdr:nvGrpSpPr>
      <xdr:grpSpPr>
        <a:xfrm>
          <a:off x="3819525" y="3959005"/>
          <a:ext cx="2006042" cy="1733610"/>
          <a:chOff x="203098" y="4389555"/>
          <a:chExt cx="3249171" cy="2311478"/>
        </a:xfrm>
      </xdr:grpSpPr>
      <xdr:sp macro="" textlink="">
        <xdr:nvSpPr>
          <xdr:cNvPr id="9" name="Rectangle 12">
            <a:extLst>
              <a:ext uri="{FF2B5EF4-FFF2-40B4-BE49-F238E27FC236}">
                <a16:creationId xmlns:a16="http://schemas.microsoft.com/office/drawing/2014/main" id="{B12E7F43-318D-46E2-908A-0325FB64F5D6}"/>
              </a:ext>
            </a:extLst>
          </xdr:cNvPr>
          <xdr:cNvSpPr/>
        </xdr:nvSpPr>
        <xdr:spPr>
          <a:xfrm>
            <a:off x="203098" y="4389555"/>
            <a:ext cx="3249169" cy="437984"/>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350" b="1">
                <a:solidFill>
                  <a:schemeClr val="accent2"/>
                </a:solidFill>
                <a:latin typeface="Nunito  "/>
              </a:rPr>
              <a:t>Redes externas</a:t>
            </a:r>
          </a:p>
        </xdr:txBody>
      </xdr:sp>
      <xdr:sp macro="" textlink="">
        <xdr:nvSpPr>
          <xdr:cNvPr id="10" name="Rectangle 13">
            <a:extLst>
              <a:ext uri="{FF2B5EF4-FFF2-40B4-BE49-F238E27FC236}">
                <a16:creationId xmlns:a16="http://schemas.microsoft.com/office/drawing/2014/main" id="{36367B0B-D0FF-4D74-8305-0E6D58F192DD}"/>
              </a:ext>
            </a:extLst>
          </xdr:cNvPr>
          <xdr:cNvSpPr/>
        </xdr:nvSpPr>
        <xdr:spPr>
          <a:xfrm>
            <a:off x="203100" y="4863352"/>
            <a:ext cx="3249169" cy="1837681"/>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Interacción</a:t>
            </a:r>
            <a:r>
              <a:rPr lang="en-US" sz="1050" baseline="0">
                <a:solidFill>
                  <a:schemeClr val="tx1">
                    <a:lumMod val="75000"/>
                  </a:schemeClr>
                </a:solidFill>
                <a:latin typeface="Nunito  "/>
              </a:rPr>
              <a:t> con otras entidades en el ámbito sectorial, regional y nacional, para generar diálogo sobre la transparencia y ética pública.</a:t>
            </a:r>
            <a:endParaRPr lang="en-US" sz="1050">
              <a:solidFill>
                <a:schemeClr val="tx1">
                  <a:lumMod val="75000"/>
                </a:schemeClr>
              </a:solidFill>
              <a:latin typeface="Nunito  "/>
            </a:endParaRPr>
          </a:p>
        </xdr:txBody>
      </xdr:sp>
    </xdr:grpSp>
    <xdr:clientData/>
  </xdr:twoCellAnchor>
  <xdr:twoCellAnchor editAs="oneCell">
    <xdr:from>
      <xdr:col>1</xdr:col>
      <xdr:colOff>1285876</xdr:colOff>
      <xdr:row>12</xdr:row>
      <xdr:rowOff>47582</xdr:rowOff>
    </xdr:from>
    <xdr:to>
      <xdr:col>2</xdr:col>
      <xdr:colOff>657225</xdr:colOff>
      <xdr:row>16</xdr:row>
      <xdr:rowOff>58743</xdr:rowOff>
    </xdr:to>
    <xdr:pic>
      <xdr:nvPicPr>
        <xdr:cNvPr id="13" name="Imagen 12" descr="estilo de icono de referencia interna 9252688 Vector en Vecteezy">
          <a:hlinkClick xmlns:r="http://schemas.openxmlformats.org/officeDocument/2006/relationships" r:id="rId2"/>
          <a:extLst>
            <a:ext uri="{FF2B5EF4-FFF2-40B4-BE49-F238E27FC236}">
              <a16:creationId xmlns:a16="http://schemas.microsoft.com/office/drawing/2014/main" id="{545A5294-44F6-4B70-A06B-CC507FCACB47}"/>
            </a:ext>
          </a:extLst>
        </xdr:cNvPr>
        <xdr:cNvPicPr>
          <a:picLocks noChangeAspect="1" noChangeArrowheads="1"/>
        </xdr:cNvPicPr>
      </xdr:nvPicPr>
      <xdr:blipFill>
        <a:blip xmlns:r="http://schemas.openxmlformats.org/officeDocument/2006/relationships" r:embed="rId3" cstate="print">
          <a:duotone>
            <a:schemeClr val="accent1">
              <a:shade val="45000"/>
              <a:satMod val="135000"/>
            </a:schemeClr>
            <a:prstClr val="white"/>
          </a:duotone>
          <a:extLst>
            <a:ext uri="{BEBA8EAE-BF5A-486C-A8C5-ECC9F3942E4B}">
              <a14:imgProps xmlns:a14="http://schemas.microsoft.com/office/drawing/2010/main">
                <a14:imgLayer r:embed="rId4">
                  <a14:imgEffect>
                    <a14:backgroundRemoval t="1802" b="97748" l="3965" r="96476">
                      <a14:foregroundMark x1="51101" y1="5856" x2="51101" y2="5856"/>
                      <a14:foregroundMark x1="50661" y1="1802" x2="50661" y2="1802"/>
                      <a14:foregroundMark x1="81057" y1="29730" x2="81057" y2="29730"/>
                      <a14:foregroundMark x1="90308" y1="46847" x2="90308" y2="46847"/>
                      <a14:foregroundMark x1="92511" y1="45946" x2="92511" y2="45946"/>
                      <a14:foregroundMark x1="87665" y1="67117" x2="87665" y2="67117"/>
                      <a14:foregroundMark x1="83700" y1="76126" x2="83700" y2="76126"/>
                      <a14:foregroundMark x1="96476" y1="84685" x2="96476" y2="84685"/>
                      <a14:foregroundMark x1="33921" y1="93243" x2="33921" y2="93243"/>
                      <a14:foregroundMark x1="39648" y1="95495" x2="39648" y2="95495"/>
                      <a14:foregroundMark x1="47577" y1="98198" x2="47577" y2="98198"/>
                      <a14:foregroundMark x1="14978" y1="72973" x2="14978" y2="72973"/>
                      <a14:foregroundMark x1="3965" y1="86036" x2="3965" y2="86036"/>
                      <a14:foregroundMark x1="33921" y1="18919" x2="33921" y2="18919"/>
                    </a14:backgroundRemoval>
                  </a14:imgEffect>
                </a14:imgLayer>
              </a14:imgProps>
            </a:ext>
            <a:ext uri="{28A0092B-C50C-407E-A947-70E740481C1C}">
              <a14:useLocalDpi xmlns:a14="http://schemas.microsoft.com/office/drawing/2010/main" val="0"/>
            </a:ext>
          </a:extLst>
        </a:blip>
        <a:srcRect/>
        <a:stretch>
          <a:fillRect/>
        </a:stretch>
      </xdr:blipFill>
      <xdr:spPr bwMode="auto">
        <a:xfrm>
          <a:off x="1447801" y="2333582"/>
          <a:ext cx="790574" cy="7731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438150</xdr:colOff>
      <xdr:row>12</xdr:row>
      <xdr:rowOff>28574</xdr:rowOff>
    </xdr:from>
    <xdr:to>
      <xdr:col>6</xdr:col>
      <xdr:colOff>617008</xdr:colOff>
      <xdr:row>15</xdr:row>
      <xdr:rowOff>190499</xdr:rowOff>
    </xdr:to>
    <xdr:pic>
      <xdr:nvPicPr>
        <xdr:cNvPr id="14" name="Imagen 13" descr="social red icono en plano aislado en negocio humano recursos, oficina  administración paquete símbolo colección logo vector para aplicaciones, web  social medios de comunicación conexión concepto 36489533 Vector en Vecteezy">
          <a:hlinkClick xmlns:r="http://schemas.openxmlformats.org/officeDocument/2006/relationships" r:id="rId5"/>
          <a:extLst>
            <a:ext uri="{FF2B5EF4-FFF2-40B4-BE49-F238E27FC236}">
              <a16:creationId xmlns:a16="http://schemas.microsoft.com/office/drawing/2014/main" id="{65D25165-751E-4269-8B52-61E13C94F14F}"/>
            </a:ext>
          </a:extLst>
        </xdr:cNvPr>
        <xdr:cNvPicPr>
          <a:picLocks noChangeAspect="1" noChangeArrowheads="1"/>
        </xdr:cNvPicPr>
      </xdr:nvPicPr>
      <xdr:blipFill>
        <a:blip xmlns:r="http://schemas.openxmlformats.org/officeDocument/2006/relationships" r:embed="rId6" cstate="print">
          <a:duotone>
            <a:schemeClr val="accent2">
              <a:shade val="45000"/>
              <a:satMod val="135000"/>
            </a:schemeClr>
            <a:prstClr val="white"/>
          </a:duotone>
          <a:extLst>
            <a:ext uri="{BEBA8EAE-BF5A-486C-A8C5-ECC9F3942E4B}">
              <a14:imgProps xmlns:a14="http://schemas.microsoft.com/office/drawing/2010/main">
                <a14:imgLayer r:embed="rId7">
                  <a14:imgEffect>
                    <a14:backgroundRemoval t="0" b="95960" l="394" r="97638">
                      <a14:foregroundMark x1="11024" y1="31313" x2="11024" y2="31313"/>
                      <a14:foregroundMark x1="12205" y1="17677" x2="12205" y2="17677"/>
                      <a14:foregroundMark x1="13780" y1="28788" x2="13780" y2="28788"/>
                      <a14:foregroundMark x1="12992" y1="18182" x2="12992" y2="18182"/>
                      <a14:foregroundMark x1="12992" y1="18182" x2="12992" y2="18182"/>
                      <a14:foregroundMark x1="11811" y1="19697" x2="11811" y2="19697"/>
                      <a14:foregroundMark x1="10630" y1="18182" x2="10630" y2="18182"/>
                      <a14:foregroundMark x1="12992" y1="20202" x2="12992" y2="20202"/>
                      <a14:foregroundMark x1="7874" y1="25758" x2="7874" y2="25758"/>
                      <a14:foregroundMark x1="17323" y1="28283" x2="17323" y2="28283"/>
                      <a14:foregroundMark x1="17717" y1="32828" x2="17717" y2="32828"/>
                      <a14:foregroundMark x1="17717" y1="35354" x2="17717" y2="35354"/>
                      <a14:foregroundMark x1="5906" y1="28283" x2="5906" y2="28283"/>
                      <a14:foregroundMark x1="5906" y1="31818" x2="5906" y2="31818"/>
                      <a14:foregroundMark x1="6299" y1="35354" x2="6299" y2="35354"/>
                      <a14:foregroundMark x1="8661" y1="44444" x2="8661" y2="44444"/>
                      <a14:foregroundMark x1="787" y1="54545" x2="787" y2="54545"/>
                      <a14:foregroundMark x1="36220" y1="2020" x2="36220" y2="2020"/>
                      <a14:foregroundMark x1="37402" y1="13131" x2="37402" y2="13131"/>
                      <a14:foregroundMark x1="38189" y1="16162" x2="38189" y2="16162"/>
                      <a14:foregroundMark x1="35433" y1="18182" x2="39764" y2="9596"/>
                      <a14:foregroundMark x1="60630" y1="20707" x2="65354" y2="8081"/>
                      <a14:foregroundMark x1="62992" y1="1515" x2="62992" y2="1515"/>
                      <a14:foregroundMark x1="83858" y1="40909" x2="88976" y2="27273"/>
                      <a14:foregroundMark x1="88189" y1="17677" x2="88189" y2="17677"/>
                      <a14:foregroundMark x1="94488" y1="30808" x2="94488" y2="30808"/>
                      <a14:foregroundMark x1="47638" y1="64141" x2="54331" y2="46465"/>
                      <a14:foregroundMark x1="51969" y1="36869" x2="51969" y2="36869"/>
                      <a14:foregroundMark x1="53937" y1="93434" x2="53937" y2="93434"/>
                      <a14:foregroundMark x1="98031" y1="56566" x2="98031" y2="56566"/>
                      <a14:foregroundMark x1="95669" y1="56566" x2="95669" y2="56566"/>
                      <a14:foregroundMark x1="92520" y1="59091" x2="92520" y2="59091"/>
                      <a14:foregroundMark x1="82283" y1="56566" x2="82283" y2="56566"/>
                      <a14:foregroundMark x1="77165" y1="47980" x2="77165" y2="47980"/>
                      <a14:foregroundMark x1="54724" y1="95960" x2="54724" y2="95960"/>
                    </a14:backgroundRemoval>
                  </a14:imgEffect>
                </a14:imgLayer>
              </a14:imgProps>
            </a:ext>
            <a:ext uri="{28A0092B-C50C-407E-A947-70E740481C1C}">
              <a14:useLocalDpi xmlns:a14="http://schemas.microsoft.com/office/drawing/2010/main" val="0"/>
            </a:ext>
          </a:extLst>
        </a:blip>
        <a:srcRect/>
        <a:stretch>
          <a:fillRect/>
        </a:stretch>
      </xdr:blipFill>
      <xdr:spPr bwMode="auto">
        <a:xfrm>
          <a:off x="4248150" y="2314574"/>
          <a:ext cx="940858"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428625</xdr:colOff>
      <xdr:row>29</xdr:row>
      <xdr:rowOff>142875</xdr:rowOff>
    </xdr:from>
    <xdr:to>
      <xdr:col>1</xdr:col>
      <xdr:colOff>1057275</xdr:colOff>
      <xdr:row>33</xdr:row>
      <xdr:rowOff>9525</xdr:rowOff>
    </xdr:to>
    <xdr:pic>
      <xdr:nvPicPr>
        <xdr:cNvPr id="16" name="Gráfico 15" descr="Hogar con relleno sólido">
          <a:hlinkClick xmlns:r="http://schemas.openxmlformats.org/officeDocument/2006/relationships" r:id="rId8"/>
          <a:extLst>
            <a:ext uri="{FF2B5EF4-FFF2-40B4-BE49-F238E27FC236}">
              <a16:creationId xmlns:a16="http://schemas.microsoft.com/office/drawing/2014/main" id="{42309DD6-A5A6-46BA-BDFD-60906C084F92}"/>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1190625" y="5667375"/>
          <a:ext cx="628650" cy="6286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314326</xdr:colOff>
      <xdr:row>0</xdr:row>
      <xdr:rowOff>38101</xdr:rowOff>
    </xdr:from>
    <xdr:to>
      <xdr:col>0</xdr:col>
      <xdr:colOff>1095375</xdr:colOff>
      <xdr:row>2</xdr:row>
      <xdr:rowOff>238125</xdr:rowOff>
    </xdr:to>
    <xdr:pic>
      <xdr:nvPicPr>
        <xdr:cNvPr id="2" name="Picture 647898253">
          <a:extLst>
            <a:ext uri="{FF2B5EF4-FFF2-40B4-BE49-F238E27FC236}">
              <a16:creationId xmlns:a16="http://schemas.microsoft.com/office/drawing/2014/main" id="{4F55C8C5-05A7-49A8-857B-E09B6570DBA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4326" y="38101"/>
          <a:ext cx="781049" cy="781049"/>
        </a:xfrm>
        <a:prstGeom prst="rect">
          <a:avLst/>
        </a:prstGeom>
      </xdr:spPr>
    </xdr:pic>
    <xdr:clientData/>
  </xdr:twoCellAnchor>
  <xdr:twoCellAnchor editAs="oneCell">
    <xdr:from>
      <xdr:col>1</xdr:col>
      <xdr:colOff>200025</xdr:colOff>
      <xdr:row>14</xdr:row>
      <xdr:rowOff>314325</xdr:rowOff>
    </xdr:from>
    <xdr:to>
      <xdr:col>1</xdr:col>
      <xdr:colOff>876300</xdr:colOff>
      <xdr:row>18</xdr:row>
      <xdr:rowOff>57150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24A146E6-DB80-43EC-BB32-23FEB864CCE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685925" y="4800600"/>
          <a:ext cx="676275" cy="676275"/>
        </a:xfrm>
        <a:prstGeom prst="rect">
          <a:avLst/>
        </a:prstGeom>
      </xdr:spPr>
    </xdr:pic>
    <xdr:clientData/>
  </xdr:twoCellAnchor>
  <xdr:twoCellAnchor editAs="oneCell">
    <xdr:from>
      <xdr:col>0</xdr:col>
      <xdr:colOff>333375</xdr:colOff>
      <xdr:row>14</xdr:row>
      <xdr:rowOff>342900</xdr:rowOff>
    </xdr:from>
    <xdr:to>
      <xdr:col>0</xdr:col>
      <xdr:colOff>1047750</xdr:colOff>
      <xdr:row>18</xdr:row>
      <xdr:rowOff>123825</xdr:rowOff>
    </xdr:to>
    <xdr:pic>
      <xdr:nvPicPr>
        <xdr:cNvPr id="6" name="Gráfico 5" descr="Atrás con relleno sólido">
          <a:hlinkClick xmlns:r="http://schemas.openxmlformats.org/officeDocument/2006/relationships" r:id="rId5"/>
          <a:extLst>
            <a:ext uri="{FF2B5EF4-FFF2-40B4-BE49-F238E27FC236}">
              <a16:creationId xmlns:a16="http://schemas.microsoft.com/office/drawing/2014/main" id="{8BC7685E-99A0-4072-A3FF-2CD6D3051839}"/>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333375" y="4829175"/>
          <a:ext cx="714375" cy="71437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314327</xdr:colOff>
      <xdr:row>0</xdr:row>
      <xdr:rowOff>38101</xdr:rowOff>
    </xdr:from>
    <xdr:to>
      <xdr:col>0</xdr:col>
      <xdr:colOff>1085851</xdr:colOff>
      <xdr:row>2</xdr:row>
      <xdr:rowOff>295275</xdr:rowOff>
    </xdr:to>
    <xdr:pic>
      <xdr:nvPicPr>
        <xdr:cNvPr id="2" name="Picture 647898253">
          <a:extLst>
            <a:ext uri="{FF2B5EF4-FFF2-40B4-BE49-F238E27FC236}">
              <a16:creationId xmlns:a16="http://schemas.microsoft.com/office/drawing/2014/main" id="{0876B6A2-7207-47CF-8A23-85039790246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4327" y="38101"/>
          <a:ext cx="771524" cy="838199"/>
        </a:xfrm>
        <a:prstGeom prst="rect">
          <a:avLst/>
        </a:prstGeom>
      </xdr:spPr>
    </xdr:pic>
    <xdr:clientData/>
  </xdr:twoCellAnchor>
  <xdr:twoCellAnchor editAs="oneCell">
    <xdr:from>
      <xdr:col>1</xdr:col>
      <xdr:colOff>257174</xdr:colOff>
      <xdr:row>7</xdr:row>
      <xdr:rowOff>219074</xdr:rowOff>
    </xdr:from>
    <xdr:to>
      <xdr:col>1</xdr:col>
      <xdr:colOff>952499</xdr:colOff>
      <xdr:row>11</xdr:row>
      <xdr:rowOff>85724</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AD4ECC39-2BAE-44FF-96AB-8A89B40D7BD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504949" y="3400424"/>
          <a:ext cx="695325" cy="695325"/>
        </a:xfrm>
        <a:prstGeom prst="rect">
          <a:avLst/>
        </a:prstGeom>
      </xdr:spPr>
    </xdr:pic>
    <xdr:clientData/>
  </xdr:twoCellAnchor>
  <xdr:twoCellAnchor editAs="oneCell">
    <xdr:from>
      <xdr:col>0</xdr:col>
      <xdr:colOff>333375</xdr:colOff>
      <xdr:row>7</xdr:row>
      <xdr:rowOff>342900</xdr:rowOff>
    </xdr:from>
    <xdr:to>
      <xdr:col>0</xdr:col>
      <xdr:colOff>1047750</xdr:colOff>
      <xdr:row>11</xdr:row>
      <xdr:rowOff>142875</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F7D466B0-41F6-47E5-A945-901E74A0888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333375" y="4829175"/>
          <a:ext cx="714375" cy="71437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161925</xdr:colOff>
      <xdr:row>0</xdr:row>
      <xdr:rowOff>66675</xdr:rowOff>
    </xdr:from>
    <xdr:to>
      <xdr:col>1</xdr:col>
      <xdr:colOff>454624</xdr:colOff>
      <xdr:row>5</xdr:row>
      <xdr:rowOff>174971</xdr:rowOff>
    </xdr:to>
    <xdr:pic>
      <xdr:nvPicPr>
        <xdr:cNvPr id="2" name="Imagen 1">
          <a:extLst>
            <a:ext uri="{FF2B5EF4-FFF2-40B4-BE49-F238E27FC236}">
              <a16:creationId xmlns:a16="http://schemas.microsoft.com/office/drawing/2014/main" id="{0CE631B3-EDA8-4F30-8BC9-938B7DD131AE}"/>
            </a:ext>
          </a:extLst>
        </xdr:cNvPr>
        <xdr:cNvPicPr>
          <a:picLocks noChangeAspect="1"/>
        </xdr:cNvPicPr>
      </xdr:nvPicPr>
      <xdr:blipFill>
        <a:blip xmlns:r="http://schemas.openxmlformats.org/officeDocument/2006/relationships" r:embed="rId1"/>
        <a:stretch>
          <a:fillRect/>
        </a:stretch>
      </xdr:blipFill>
      <xdr:spPr>
        <a:xfrm>
          <a:off x="161925" y="66675"/>
          <a:ext cx="1054699" cy="1060796"/>
        </a:xfrm>
        <a:prstGeom prst="rect">
          <a:avLst/>
        </a:prstGeom>
      </xdr:spPr>
    </xdr:pic>
    <xdr:clientData/>
  </xdr:twoCellAnchor>
  <xdr:twoCellAnchor>
    <xdr:from>
      <xdr:col>0</xdr:col>
      <xdr:colOff>523875</xdr:colOff>
      <xdr:row>8</xdr:row>
      <xdr:rowOff>57150</xdr:rowOff>
    </xdr:from>
    <xdr:to>
      <xdr:col>3</xdr:col>
      <xdr:colOff>453623</xdr:colOff>
      <xdr:row>19</xdr:row>
      <xdr:rowOff>177950</xdr:rowOff>
    </xdr:to>
    <xdr:sp macro="" textlink="">
      <xdr:nvSpPr>
        <xdr:cNvPr id="3" name="Shape 424">
          <a:extLst>
            <a:ext uri="{FF2B5EF4-FFF2-40B4-BE49-F238E27FC236}">
              <a16:creationId xmlns:a16="http://schemas.microsoft.com/office/drawing/2014/main" id="{B2BEFD6C-0488-4211-8A27-75980A589245}"/>
            </a:ext>
          </a:extLst>
        </xdr:cNvPr>
        <xdr:cNvSpPr/>
      </xdr:nvSpPr>
      <xdr:spPr>
        <a:xfrm>
          <a:off x="523875" y="1581150"/>
          <a:ext cx="2215748" cy="221630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6">
            <a:lumMod val="50000"/>
          </a:schemeClr>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4</xdr:col>
      <xdr:colOff>14157</xdr:colOff>
      <xdr:row>8</xdr:row>
      <xdr:rowOff>57150</xdr:rowOff>
    </xdr:from>
    <xdr:to>
      <xdr:col>6</xdr:col>
      <xdr:colOff>705905</xdr:colOff>
      <xdr:row>19</xdr:row>
      <xdr:rowOff>177950</xdr:rowOff>
    </xdr:to>
    <xdr:sp macro="" textlink="">
      <xdr:nvSpPr>
        <xdr:cNvPr id="4" name="Shape 424">
          <a:extLst>
            <a:ext uri="{FF2B5EF4-FFF2-40B4-BE49-F238E27FC236}">
              <a16:creationId xmlns:a16="http://schemas.microsoft.com/office/drawing/2014/main" id="{96D9926B-8373-4028-9622-B81AB52E3FF1}"/>
            </a:ext>
          </a:extLst>
        </xdr:cNvPr>
        <xdr:cNvSpPr/>
      </xdr:nvSpPr>
      <xdr:spPr>
        <a:xfrm>
          <a:off x="3062157" y="1581150"/>
          <a:ext cx="2215748" cy="221630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7</xdr:col>
      <xdr:colOff>266439</xdr:colOff>
      <xdr:row>8</xdr:row>
      <xdr:rowOff>57150</xdr:rowOff>
    </xdr:from>
    <xdr:to>
      <xdr:col>10</xdr:col>
      <xdr:colOff>196187</xdr:colOff>
      <xdr:row>19</xdr:row>
      <xdr:rowOff>177950</xdr:rowOff>
    </xdr:to>
    <xdr:sp macro="" textlink="">
      <xdr:nvSpPr>
        <xdr:cNvPr id="5" name="Shape 424">
          <a:extLst>
            <a:ext uri="{FF2B5EF4-FFF2-40B4-BE49-F238E27FC236}">
              <a16:creationId xmlns:a16="http://schemas.microsoft.com/office/drawing/2014/main" id="{3CC529A5-F86E-4200-923D-3B4F2C46D770}"/>
            </a:ext>
          </a:extLst>
        </xdr:cNvPr>
        <xdr:cNvSpPr/>
      </xdr:nvSpPr>
      <xdr:spPr>
        <a:xfrm>
          <a:off x="5600439" y="1581150"/>
          <a:ext cx="2215748" cy="221630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4"/>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0</xdr:col>
      <xdr:colOff>342900</xdr:colOff>
      <xdr:row>21</xdr:row>
      <xdr:rowOff>15653</xdr:rowOff>
    </xdr:from>
    <xdr:to>
      <xdr:col>3</xdr:col>
      <xdr:colOff>249334</xdr:colOff>
      <xdr:row>27</xdr:row>
      <xdr:rowOff>188501</xdr:rowOff>
    </xdr:to>
    <xdr:grpSp>
      <xdr:nvGrpSpPr>
        <xdr:cNvPr id="6" name="Group 8">
          <a:extLst>
            <a:ext uri="{FF2B5EF4-FFF2-40B4-BE49-F238E27FC236}">
              <a16:creationId xmlns:a16="http://schemas.microsoft.com/office/drawing/2014/main" id="{E4E455D1-E090-4FE0-8E09-F6E5E79BCD40}"/>
            </a:ext>
          </a:extLst>
        </xdr:cNvPr>
        <xdr:cNvGrpSpPr/>
      </xdr:nvGrpSpPr>
      <xdr:grpSpPr>
        <a:xfrm>
          <a:off x="342900" y="4016153"/>
          <a:ext cx="2192434" cy="1315848"/>
          <a:chOff x="203098" y="4478455"/>
          <a:chExt cx="3277651" cy="1754463"/>
        </a:xfrm>
      </xdr:grpSpPr>
      <xdr:sp macro="" textlink="">
        <xdr:nvSpPr>
          <xdr:cNvPr id="16" name="Rectangle 9">
            <a:extLst>
              <a:ext uri="{FF2B5EF4-FFF2-40B4-BE49-F238E27FC236}">
                <a16:creationId xmlns:a16="http://schemas.microsoft.com/office/drawing/2014/main" id="{7A4A08A2-459E-438A-9821-6443883E0591}"/>
              </a:ext>
            </a:extLst>
          </xdr:cNvPr>
          <xdr:cNvSpPr/>
        </xdr:nvSpPr>
        <xdr:spPr>
          <a:xfrm>
            <a:off x="203098" y="4478455"/>
            <a:ext cx="3249170"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6">
                    <a:lumMod val="50000"/>
                  </a:schemeClr>
                </a:solidFill>
                <a:latin typeface="Nunito  "/>
              </a:rPr>
              <a:t>TRANSPARENCIA Y ACCESO A LA INFORMACIÓN</a:t>
            </a:r>
          </a:p>
        </xdr:txBody>
      </xdr:sp>
      <xdr:sp macro="" textlink="">
        <xdr:nvSpPr>
          <xdr:cNvPr id="17" name="Rectangle 10">
            <a:extLst>
              <a:ext uri="{FF2B5EF4-FFF2-40B4-BE49-F238E27FC236}">
                <a16:creationId xmlns:a16="http://schemas.microsoft.com/office/drawing/2014/main" id="{6B968B4A-419C-498F-BAA0-29D1533C54F2}"/>
              </a:ext>
            </a:extLst>
          </xdr:cNvPr>
          <xdr:cNvSpPr/>
        </xdr:nvSpPr>
        <xdr:spPr>
          <a:xfrm>
            <a:off x="231579" y="5130052"/>
            <a:ext cx="3249170" cy="1102866"/>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La Entidad debe proporcionar</a:t>
            </a:r>
            <a:r>
              <a:rPr lang="en-US" sz="1050" baseline="0">
                <a:solidFill>
                  <a:schemeClr val="tx1">
                    <a:lumMod val="75000"/>
                  </a:schemeClr>
                </a:solidFill>
                <a:latin typeface="Nunito  "/>
              </a:rPr>
              <a:t> y facilitar el acceso a la información pública en los términos más amplios posibles.</a:t>
            </a:r>
            <a:endParaRPr lang="en-US" sz="1050">
              <a:solidFill>
                <a:schemeClr val="tx1">
                  <a:lumMod val="75000"/>
                </a:schemeClr>
              </a:solidFill>
              <a:latin typeface="Nunito  "/>
            </a:endParaRPr>
          </a:p>
        </xdr:txBody>
      </xdr:sp>
    </xdr:grpSp>
    <xdr:clientData/>
  </xdr:twoCellAnchor>
  <xdr:twoCellAnchor>
    <xdr:from>
      <xdr:col>3</xdr:col>
      <xdr:colOff>704850</xdr:colOff>
      <xdr:row>21</xdr:row>
      <xdr:rowOff>34703</xdr:rowOff>
    </xdr:from>
    <xdr:to>
      <xdr:col>6</xdr:col>
      <xdr:colOff>647700</xdr:colOff>
      <xdr:row>30</xdr:row>
      <xdr:rowOff>149063</xdr:rowOff>
    </xdr:to>
    <xdr:grpSp>
      <xdr:nvGrpSpPr>
        <xdr:cNvPr id="7" name="Group 11">
          <a:extLst>
            <a:ext uri="{FF2B5EF4-FFF2-40B4-BE49-F238E27FC236}">
              <a16:creationId xmlns:a16="http://schemas.microsoft.com/office/drawing/2014/main" id="{D41570F4-6923-4068-8D90-96A9389AF227}"/>
            </a:ext>
          </a:extLst>
        </xdr:cNvPr>
        <xdr:cNvGrpSpPr/>
      </xdr:nvGrpSpPr>
      <xdr:grpSpPr>
        <a:xfrm>
          <a:off x="2990850" y="4035203"/>
          <a:ext cx="2228850" cy="1828860"/>
          <a:chOff x="230869" y="4465755"/>
          <a:chExt cx="3249171" cy="2438479"/>
        </a:xfrm>
      </xdr:grpSpPr>
      <xdr:sp macro="" textlink="">
        <xdr:nvSpPr>
          <xdr:cNvPr id="14" name="Rectangle 12">
            <a:extLst>
              <a:ext uri="{FF2B5EF4-FFF2-40B4-BE49-F238E27FC236}">
                <a16:creationId xmlns:a16="http://schemas.microsoft.com/office/drawing/2014/main" id="{B10916EB-D1E5-4BCB-9499-C1BC1E8A98DC}"/>
              </a:ext>
            </a:extLst>
          </xdr:cNvPr>
          <xdr:cNvSpPr/>
        </xdr:nvSpPr>
        <xdr:spPr>
          <a:xfrm>
            <a:off x="230869" y="4465755"/>
            <a:ext cx="3249171"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2"/>
                </a:solidFill>
                <a:latin typeface="Nunito  "/>
              </a:rPr>
              <a:t>PARTICIPACIÓN</a:t>
            </a:r>
            <a:r>
              <a:rPr lang="en-US" sz="1100" b="1" baseline="0">
                <a:solidFill>
                  <a:schemeClr val="accent2"/>
                </a:solidFill>
                <a:latin typeface="Nunito  "/>
              </a:rPr>
              <a:t> CIUDADANA Y RENDICIÓN DE CUENTAS</a:t>
            </a:r>
            <a:endParaRPr lang="en-US" sz="1100" b="1">
              <a:solidFill>
                <a:schemeClr val="accent2"/>
              </a:solidFill>
              <a:latin typeface="Nunito  "/>
            </a:endParaRPr>
          </a:p>
        </xdr:txBody>
      </xdr:sp>
      <xdr:sp macro="" textlink="">
        <xdr:nvSpPr>
          <xdr:cNvPr id="15" name="Rectangle 13">
            <a:extLst>
              <a:ext uri="{FF2B5EF4-FFF2-40B4-BE49-F238E27FC236}">
                <a16:creationId xmlns:a16="http://schemas.microsoft.com/office/drawing/2014/main" id="{15A6C523-030F-43DF-BE9A-292E6B038366}"/>
              </a:ext>
            </a:extLst>
          </xdr:cNvPr>
          <xdr:cNvSpPr/>
        </xdr:nvSpPr>
        <xdr:spPr>
          <a:xfrm>
            <a:off x="230871" y="5066552"/>
            <a:ext cx="3249169" cy="1837682"/>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Espacio en donde las personas pueden involucrarse en los procesos de toma de decisiones públicas que tienen repercusión en sus vidas, fomentando así la transparencia, la eficacia y corresponsabilidad social.</a:t>
            </a:r>
          </a:p>
        </xdr:txBody>
      </xdr:sp>
    </xdr:grpSp>
    <xdr:clientData/>
  </xdr:twoCellAnchor>
  <xdr:twoCellAnchor>
    <xdr:from>
      <xdr:col>7</xdr:col>
      <xdr:colOff>209550</xdr:colOff>
      <xdr:row>21</xdr:row>
      <xdr:rowOff>6127</xdr:rowOff>
    </xdr:from>
    <xdr:to>
      <xdr:col>10</xdr:col>
      <xdr:colOff>190500</xdr:colOff>
      <xdr:row>31</xdr:row>
      <xdr:rowOff>151791</xdr:rowOff>
    </xdr:to>
    <xdr:grpSp>
      <xdr:nvGrpSpPr>
        <xdr:cNvPr id="8" name="Group 14">
          <a:extLst>
            <a:ext uri="{FF2B5EF4-FFF2-40B4-BE49-F238E27FC236}">
              <a16:creationId xmlns:a16="http://schemas.microsoft.com/office/drawing/2014/main" id="{E3E6AF1D-ABBB-41DA-AF79-52826218AF8C}"/>
            </a:ext>
          </a:extLst>
        </xdr:cNvPr>
        <xdr:cNvGrpSpPr/>
      </xdr:nvGrpSpPr>
      <xdr:grpSpPr>
        <a:xfrm>
          <a:off x="5543550" y="4006627"/>
          <a:ext cx="2266950" cy="2050664"/>
          <a:chOff x="21529" y="4453055"/>
          <a:chExt cx="3673484" cy="2734218"/>
        </a:xfrm>
      </xdr:grpSpPr>
      <xdr:sp macro="" textlink="">
        <xdr:nvSpPr>
          <xdr:cNvPr id="12" name="Rectangle 15">
            <a:extLst>
              <a:ext uri="{FF2B5EF4-FFF2-40B4-BE49-F238E27FC236}">
                <a16:creationId xmlns:a16="http://schemas.microsoft.com/office/drawing/2014/main" id="{868460DF-CC41-4719-B8ED-39B4BAD7522F}"/>
              </a:ext>
            </a:extLst>
          </xdr:cNvPr>
          <xdr:cNvSpPr/>
        </xdr:nvSpPr>
        <xdr:spPr>
          <a:xfrm>
            <a:off x="21529" y="4453055"/>
            <a:ext cx="3673484"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4"/>
                </a:solidFill>
                <a:latin typeface="Nunito  "/>
              </a:rPr>
              <a:t>INTEGRIDAD EN EL SERVICIO PÚBLICO</a:t>
            </a:r>
          </a:p>
        </xdr:txBody>
      </xdr:sp>
      <xdr:sp macro="" textlink="">
        <xdr:nvSpPr>
          <xdr:cNvPr id="13" name="Rectangle 16">
            <a:extLst>
              <a:ext uri="{FF2B5EF4-FFF2-40B4-BE49-F238E27FC236}">
                <a16:creationId xmlns:a16="http://schemas.microsoft.com/office/drawing/2014/main" id="{650263CD-AFC6-47D9-97D4-7CDB2B05DAA0}"/>
              </a:ext>
            </a:extLst>
          </xdr:cNvPr>
          <xdr:cNvSpPr/>
        </xdr:nvSpPr>
        <xdr:spPr>
          <a:xfrm>
            <a:off x="262442" y="5104652"/>
            <a:ext cx="3249169" cy="2082621"/>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La integridad es una característica personal, que en el sector público también se refiere al cumplimiento de la promesa que cada servidor le hace al Estado y a la ciudadanía de ejercer a cabalidad su labor</a:t>
            </a:r>
          </a:p>
        </xdr:txBody>
      </xdr:sp>
    </xdr:grpSp>
    <xdr:clientData/>
  </xdr:twoCellAnchor>
  <xdr:twoCellAnchor editAs="oneCell">
    <xdr:from>
      <xdr:col>1</xdr:col>
      <xdr:colOff>485776</xdr:colOff>
      <xdr:row>12</xdr:row>
      <xdr:rowOff>97283</xdr:rowOff>
    </xdr:from>
    <xdr:to>
      <xdr:col>2</xdr:col>
      <xdr:colOff>492602</xdr:colOff>
      <xdr:row>16</xdr:row>
      <xdr:rowOff>66675</xdr:rowOff>
    </xdr:to>
    <xdr:pic>
      <xdr:nvPicPr>
        <xdr:cNvPr id="18" name="Imagen 17">
          <a:hlinkClick xmlns:r="http://schemas.openxmlformats.org/officeDocument/2006/relationships" r:id="rId2"/>
          <a:extLst>
            <a:ext uri="{FF2B5EF4-FFF2-40B4-BE49-F238E27FC236}">
              <a16:creationId xmlns:a16="http://schemas.microsoft.com/office/drawing/2014/main" id="{628F9A9A-1864-4751-B68A-B763DEFEAB95}"/>
            </a:ext>
          </a:extLst>
        </xdr:cNvPr>
        <xdr:cNvPicPr>
          <a:picLocks noChangeAspect="1"/>
        </xdr:cNvPicPr>
      </xdr:nvPicPr>
      <xdr:blipFill rotWithShape="1">
        <a:blip xmlns:r="http://schemas.openxmlformats.org/officeDocument/2006/relationships" r:embed="rId3">
          <a:duotone>
            <a:schemeClr val="accent6">
              <a:shade val="45000"/>
              <a:satMod val="135000"/>
            </a:schemeClr>
            <a:prstClr val="white"/>
          </a:duotone>
          <a:extLst>
            <a:ext uri="{BEBA8EAE-BF5A-486C-A8C5-ECC9F3942E4B}">
              <a14:imgProps xmlns:a14="http://schemas.microsoft.com/office/drawing/2010/main">
                <a14:imgLayer r:embed="rId4">
                  <a14:imgEffect>
                    <a14:backgroundRemoval t="10000" b="90000" l="10000" r="90000">
                      <a14:foregroundMark x1="38188" y1="32882" x2="38188" y2="32882"/>
                      <a14:foregroundMark x1="63250" y1="23706" x2="63250" y2="23706"/>
                    </a14:backgroundRemoval>
                  </a14:imgEffect>
                </a14:imgLayer>
              </a14:imgProps>
            </a:ext>
          </a:extLst>
        </a:blip>
        <a:srcRect l="16907" t="13606" r="14694" b="25153"/>
        <a:stretch/>
      </xdr:blipFill>
      <xdr:spPr>
        <a:xfrm>
          <a:off x="1247776" y="2383283"/>
          <a:ext cx="768826" cy="731392"/>
        </a:xfrm>
        <a:prstGeom prst="rect">
          <a:avLst/>
        </a:prstGeom>
      </xdr:spPr>
    </xdr:pic>
    <xdr:clientData/>
  </xdr:twoCellAnchor>
  <xdr:twoCellAnchor editAs="oneCell">
    <xdr:from>
      <xdr:col>4</xdr:col>
      <xdr:colOff>314218</xdr:colOff>
      <xdr:row>10</xdr:row>
      <xdr:rowOff>25177</xdr:rowOff>
    </xdr:from>
    <xdr:to>
      <xdr:col>6</xdr:col>
      <xdr:colOff>409575</xdr:colOff>
      <xdr:row>18</xdr:row>
      <xdr:rowOff>120534</xdr:rowOff>
    </xdr:to>
    <xdr:pic>
      <xdr:nvPicPr>
        <xdr:cNvPr id="19" name="Imagen 18">
          <a:hlinkClick xmlns:r="http://schemas.openxmlformats.org/officeDocument/2006/relationships" r:id="rId5"/>
          <a:extLst>
            <a:ext uri="{FF2B5EF4-FFF2-40B4-BE49-F238E27FC236}">
              <a16:creationId xmlns:a16="http://schemas.microsoft.com/office/drawing/2014/main" id="{94C0C794-B03A-47CF-8503-BF9425E04D9D}"/>
            </a:ext>
          </a:extLst>
        </xdr:cNvPr>
        <xdr:cNvPicPr>
          <a:picLocks noChangeAspect="1"/>
        </xdr:cNvPicPr>
      </xdr:nvPicPr>
      <xdr:blipFill>
        <a:blip xmlns:r="http://schemas.openxmlformats.org/officeDocument/2006/relationships" r:embed="rId6">
          <a:duotone>
            <a:schemeClr val="accent4">
              <a:shade val="45000"/>
              <a:satMod val="135000"/>
            </a:schemeClr>
            <a:prstClr val="white"/>
          </a:duotone>
          <a:extLst>
            <a:ext uri="{BEBA8EAE-BF5A-486C-A8C5-ECC9F3942E4B}">
              <a14:imgProps xmlns:a14="http://schemas.microsoft.com/office/drawing/2010/main">
                <a14:imgLayer r:embed="rId7">
                  <a14:imgEffect>
                    <a14:backgroundRemoval t="10000" b="90000" l="10000" r="90000">
                      <a14:foregroundMark x1="39052" y1="52778" x2="39052" y2="52778"/>
                      <a14:foregroundMark x1="41013" y1="63562" x2="41013" y2="63562"/>
                      <a14:foregroundMark x1="48693" y1="52778" x2="48693" y2="52778"/>
                      <a14:foregroundMark x1="49346" y1="68137" x2="49346" y2="68137"/>
                      <a14:foregroundMark x1="62745" y1="53268" x2="62745" y2="53268"/>
                      <a14:foregroundMark x1="65196" y1="65523" x2="65196" y2="65523"/>
                    </a14:backgroundRemoval>
                  </a14:imgEffect>
                  <a14:imgEffect>
                    <a14:colorTemperature colorTemp="11200"/>
                  </a14:imgEffect>
                </a14:imgLayer>
              </a14:imgProps>
            </a:ext>
          </a:extLst>
        </a:blip>
        <a:stretch>
          <a:fillRect/>
        </a:stretch>
      </xdr:blipFill>
      <xdr:spPr>
        <a:xfrm>
          <a:off x="3362218" y="1930177"/>
          <a:ext cx="1619357" cy="1619357"/>
        </a:xfrm>
        <a:prstGeom prst="rect">
          <a:avLst/>
        </a:prstGeom>
      </xdr:spPr>
    </xdr:pic>
    <xdr:clientData/>
  </xdr:twoCellAnchor>
  <xdr:twoCellAnchor editAs="oneCell">
    <xdr:from>
      <xdr:col>8</xdr:col>
      <xdr:colOff>190500</xdr:colOff>
      <xdr:row>11</xdr:row>
      <xdr:rowOff>133349</xdr:rowOff>
    </xdr:from>
    <xdr:to>
      <xdr:col>9</xdr:col>
      <xdr:colOff>314326</xdr:colOff>
      <xdr:row>16</xdr:row>
      <xdr:rowOff>66675</xdr:rowOff>
    </xdr:to>
    <xdr:pic>
      <xdr:nvPicPr>
        <xdr:cNvPr id="20" name="Imagen 19" descr="Icono de Integridad Generic color fill | Freepik">
          <a:hlinkClick xmlns:r="http://schemas.openxmlformats.org/officeDocument/2006/relationships" r:id="rId8"/>
          <a:extLst>
            <a:ext uri="{FF2B5EF4-FFF2-40B4-BE49-F238E27FC236}">
              <a16:creationId xmlns:a16="http://schemas.microsoft.com/office/drawing/2014/main" id="{5A5856B1-14F4-4B42-B27D-CB112760AC8F}"/>
            </a:ext>
          </a:extLst>
        </xdr:cNvPr>
        <xdr:cNvPicPr>
          <a:picLocks noChangeAspect="1" noChangeArrowheads="1"/>
        </xdr:cNvPicPr>
      </xdr:nvPicPr>
      <xdr:blipFill>
        <a:blip xmlns:r="http://schemas.openxmlformats.org/officeDocument/2006/relationships" r:embed="rId9" cstate="print">
          <a:duotone>
            <a:schemeClr val="accent4">
              <a:shade val="45000"/>
              <a:satMod val="135000"/>
            </a:schemeClr>
            <a:prstClr val="white"/>
          </a:duotone>
          <a:extLst>
            <a:ext uri="{BEBA8EAE-BF5A-486C-A8C5-ECC9F3942E4B}">
              <a14:imgProps xmlns:a14="http://schemas.microsoft.com/office/drawing/2010/main">
                <a14:imgLayer r:embed="rId10">
                  <a14:imgEffect>
                    <a14:colorTemperature colorTemp="11200"/>
                  </a14:imgEffect>
                </a14:imgLayer>
              </a14:imgProps>
            </a:ext>
            <a:ext uri="{28A0092B-C50C-407E-A947-70E740481C1C}">
              <a14:useLocalDpi xmlns:a14="http://schemas.microsoft.com/office/drawing/2010/main" val="0"/>
            </a:ext>
          </a:extLst>
        </a:blip>
        <a:srcRect/>
        <a:stretch>
          <a:fillRect/>
        </a:stretch>
      </xdr:blipFill>
      <xdr:spPr bwMode="auto">
        <a:xfrm>
          <a:off x="6286500" y="2228849"/>
          <a:ext cx="885826" cy="8858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xdr:colOff>
      <xdr:row>31</xdr:row>
      <xdr:rowOff>114300</xdr:rowOff>
    </xdr:from>
    <xdr:to>
      <xdr:col>2</xdr:col>
      <xdr:colOff>0</xdr:colOff>
      <xdr:row>35</xdr:row>
      <xdr:rowOff>76200</xdr:rowOff>
    </xdr:to>
    <xdr:pic>
      <xdr:nvPicPr>
        <xdr:cNvPr id="22" name="Gráfico 21" descr="Hogar con relleno sólido">
          <a:hlinkClick xmlns:r="http://schemas.openxmlformats.org/officeDocument/2006/relationships" r:id="rId11"/>
          <a:extLst>
            <a:ext uri="{FF2B5EF4-FFF2-40B4-BE49-F238E27FC236}">
              <a16:creationId xmlns:a16="http://schemas.microsoft.com/office/drawing/2014/main" id="{2A154831-A61C-44E6-8A44-F4198D09402E}"/>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 uri="{96DAC541-7B7A-43D3-8B79-37D633B846F1}">
              <asvg:svgBlip xmlns:asvg="http://schemas.microsoft.com/office/drawing/2016/SVG/main" r:embed="rId13"/>
            </a:ext>
          </a:extLst>
        </a:blip>
        <a:stretch>
          <a:fillRect/>
        </a:stretch>
      </xdr:blipFill>
      <xdr:spPr>
        <a:xfrm>
          <a:off x="800100" y="6019800"/>
          <a:ext cx="723900" cy="7239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1114425</xdr:colOff>
      <xdr:row>2</xdr:row>
      <xdr:rowOff>285749</xdr:rowOff>
    </xdr:to>
    <xdr:pic>
      <xdr:nvPicPr>
        <xdr:cNvPr id="2" name="Picture 647898253">
          <a:extLst>
            <a:ext uri="{FF2B5EF4-FFF2-40B4-BE49-F238E27FC236}">
              <a16:creationId xmlns:a16="http://schemas.microsoft.com/office/drawing/2014/main" id="{D1A138D7-3F39-43A8-A2C7-C45AB4A129F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1" y="38101"/>
          <a:ext cx="828674" cy="828673"/>
        </a:xfrm>
        <a:prstGeom prst="rect">
          <a:avLst/>
        </a:prstGeom>
      </xdr:spPr>
    </xdr:pic>
    <xdr:clientData/>
  </xdr:twoCellAnchor>
  <xdr:twoCellAnchor editAs="oneCell">
    <xdr:from>
      <xdr:col>1</xdr:col>
      <xdr:colOff>295275</xdr:colOff>
      <xdr:row>45</xdr:row>
      <xdr:rowOff>104775</xdr:rowOff>
    </xdr:from>
    <xdr:to>
      <xdr:col>1</xdr:col>
      <xdr:colOff>885825</xdr:colOff>
      <xdr:row>48</xdr:row>
      <xdr:rowOff>123825</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6F10C1AF-4A51-4D83-9002-7DF15D18995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743075" y="15954375"/>
          <a:ext cx="590550" cy="590550"/>
        </a:xfrm>
        <a:prstGeom prst="rect">
          <a:avLst/>
        </a:prstGeom>
      </xdr:spPr>
    </xdr:pic>
    <xdr:clientData/>
  </xdr:twoCellAnchor>
  <xdr:twoCellAnchor editAs="oneCell">
    <xdr:from>
      <xdr:col>0</xdr:col>
      <xdr:colOff>428625</xdr:colOff>
      <xdr:row>45</xdr:row>
      <xdr:rowOff>66675</xdr:rowOff>
    </xdr:from>
    <xdr:to>
      <xdr:col>0</xdr:col>
      <xdr:colOff>1133475</xdr:colOff>
      <xdr:row>49</xdr:row>
      <xdr:rowOff>9525</xdr:rowOff>
    </xdr:to>
    <xdr:pic>
      <xdr:nvPicPr>
        <xdr:cNvPr id="6" name="Gráfico 5" descr="Atrás con relleno sólido">
          <a:hlinkClick xmlns:r="http://schemas.openxmlformats.org/officeDocument/2006/relationships" r:id="rId5"/>
          <a:extLst>
            <a:ext uri="{FF2B5EF4-FFF2-40B4-BE49-F238E27FC236}">
              <a16:creationId xmlns:a16="http://schemas.microsoft.com/office/drawing/2014/main" id="{411EB72F-FE1A-43E7-A9E2-76CBA97ABAC6}"/>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428625" y="15916275"/>
          <a:ext cx="704850" cy="7048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1114425</xdr:colOff>
      <xdr:row>2</xdr:row>
      <xdr:rowOff>314325</xdr:rowOff>
    </xdr:to>
    <xdr:pic>
      <xdr:nvPicPr>
        <xdr:cNvPr id="2" name="Picture 647898253">
          <a:extLst>
            <a:ext uri="{FF2B5EF4-FFF2-40B4-BE49-F238E27FC236}">
              <a16:creationId xmlns:a16="http://schemas.microsoft.com/office/drawing/2014/main" id="{E916A11F-AFA3-4F4C-BB8F-7723ECBAE5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1" y="38101"/>
          <a:ext cx="828674" cy="857249"/>
        </a:xfrm>
        <a:prstGeom prst="rect">
          <a:avLst/>
        </a:prstGeom>
      </xdr:spPr>
    </xdr:pic>
    <xdr:clientData/>
  </xdr:twoCellAnchor>
  <xdr:twoCellAnchor editAs="oneCell">
    <xdr:from>
      <xdr:col>1</xdr:col>
      <xdr:colOff>238125</xdr:colOff>
      <xdr:row>23</xdr:row>
      <xdr:rowOff>38100</xdr:rowOff>
    </xdr:from>
    <xdr:to>
      <xdr:col>1</xdr:col>
      <xdr:colOff>912329</xdr:colOff>
      <xdr:row>26</xdr:row>
      <xdr:rowOff>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1D85A8DD-86AE-45C7-8979-864D607C352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685925" y="11287125"/>
          <a:ext cx="674204" cy="704850"/>
        </a:xfrm>
        <a:prstGeom prst="rect">
          <a:avLst/>
        </a:prstGeom>
      </xdr:spPr>
    </xdr:pic>
    <xdr:clientData/>
  </xdr:twoCellAnchor>
  <xdr:twoCellAnchor editAs="oneCell">
    <xdr:from>
      <xdr:col>0</xdr:col>
      <xdr:colOff>428625</xdr:colOff>
      <xdr:row>23</xdr:row>
      <xdr:rowOff>66675</xdr:rowOff>
    </xdr:from>
    <xdr:to>
      <xdr:col>0</xdr:col>
      <xdr:colOff>1133475</xdr:colOff>
      <xdr:row>26</xdr:row>
      <xdr:rowOff>28575</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7C2411A8-FFBE-451B-94AD-0D63EA2F7A8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428625" y="15916275"/>
          <a:ext cx="704850" cy="7048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1057275</xdr:colOff>
      <xdr:row>2</xdr:row>
      <xdr:rowOff>295275</xdr:rowOff>
    </xdr:to>
    <xdr:pic>
      <xdr:nvPicPr>
        <xdr:cNvPr id="2" name="Picture 647898253">
          <a:extLst>
            <a:ext uri="{FF2B5EF4-FFF2-40B4-BE49-F238E27FC236}">
              <a16:creationId xmlns:a16="http://schemas.microsoft.com/office/drawing/2014/main" id="{E45E32EC-30D5-47F3-A633-E96332FC265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1" y="38101"/>
          <a:ext cx="771524" cy="838199"/>
        </a:xfrm>
        <a:prstGeom prst="rect">
          <a:avLst/>
        </a:prstGeom>
      </xdr:spPr>
    </xdr:pic>
    <xdr:clientData/>
  </xdr:twoCellAnchor>
  <xdr:twoCellAnchor editAs="oneCell">
    <xdr:from>
      <xdr:col>1</xdr:col>
      <xdr:colOff>295275</xdr:colOff>
      <xdr:row>14</xdr:row>
      <xdr:rowOff>47625</xdr:rowOff>
    </xdr:from>
    <xdr:to>
      <xdr:col>1</xdr:col>
      <xdr:colOff>971550</xdr:colOff>
      <xdr:row>17</xdr:row>
      <xdr:rowOff>152400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4CB69A12-AFD0-40C9-A197-97499A294DE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590675" y="6019800"/>
          <a:ext cx="676275" cy="676275"/>
        </a:xfrm>
        <a:prstGeom prst="rect">
          <a:avLst/>
        </a:prstGeom>
      </xdr:spPr>
    </xdr:pic>
    <xdr:clientData/>
  </xdr:twoCellAnchor>
  <xdr:twoCellAnchor editAs="oneCell">
    <xdr:from>
      <xdr:col>0</xdr:col>
      <xdr:colOff>266700</xdr:colOff>
      <xdr:row>14</xdr:row>
      <xdr:rowOff>28575</xdr:rowOff>
    </xdr:from>
    <xdr:to>
      <xdr:col>0</xdr:col>
      <xdr:colOff>971550</xdr:colOff>
      <xdr:row>17</xdr:row>
      <xdr:rowOff>161925</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E8631275-D5F9-4148-AA5F-93BE16FADD4D}"/>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266700" y="6000750"/>
          <a:ext cx="704850" cy="70485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161925</xdr:colOff>
      <xdr:row>0</xdr:row>
      <xdr:rowOff>66675</xdr:rowOff>
    </xdr:from>
    <xdr:to>
      <xdr:col>1</xdr:col>
      <xdr:colOff>454624</xdr:colOff>
      <xdr:row>5</xdr:row>
      <xdr:rowOff>174971</xdr:rowOff>
    </xdr:to>
    <xdr:pic>
      <xdr:nvPicPr>
        <xdr:cNvPr id="2" name="Imagen 1">
          <a:extLst>
            <a:ext uri="{FF2B5EF4-FFF2-40B4-BE49-F238E27FC236}">
              <a16:creationId xmlns:a16="http://schemas.microsoft.com/office/drawing/2014/main" id="{FE2F23FB-64D7-465C-A1CC-5EB871E55A05}"/>
            </a:ext>
          </a:extLst>
        </xdr:cNvPr>
        <xdr:cNvPicPr>
          <a:picLocks noChangeAspect="1"/>
        </xdr:cNvPicPr>
      </xdr:nvPicPr>
      <xdr:blipFill>
        <a:blip xmlns:r="http://schemas.openxmlformats.org/officeDocument/2006/relationships" r:embed="rId1"/>
        <a:stretch>
          <a:fillRect/>
        </a:stretch>
      </xdr:blipFill>
      <xdr:spPr>
        <a:xfrm>
          <a:off x="161925" y="66675"/>
          <a:ext cx="1054699" cy="1060796"/>
        </a:xfrm>
        <a:prstGeom prst="rect">
          <a:avLst/>
        </a:prstGeom>
      </xdr:spPr>
    </xdr:pic>
    <xdr:clientData/>
  </xdr:twoCellAnchor>
  <xdr:twoCellAnchor>
    <xdr:from>
      <xdr:col>0</xdr:col>
      <xdr:colOff>723900</xdr:colOff>
      <xdr:row>8</xdr:row>
      <xdr:rowOff>123825</xdr:rowOff>
    </xdr:from>
    <xdr:to>
      <xdr:col>3</xdr:col>
      <xdr:colOff>653648</xdr:colOff>
      <xdr:row>20</xdr:row>
      <xdr:rowOff>54125</xdr:rowOff>
    </xdr:to>
    <xdr:sp macro="" textlink="">
      <xdr:nvSpPr>
        <xdr:cNvPr id="3" name="Shape 424">
          <a:extLst>
            <a:ext uri="{FF2B5EF4-FFF2-40B4-BE49-F238E27FC236}">
              <a16:creationId xmlns:a16="http://schemas.microsoft.com/office/drawing/2014/main" id="{8A910A15-19DE-4C2C-AA7B-FB2DC92095D9}"/>
            </a:ext>
          </a:extLst>
        </xdr:cNvPr>
        <xdr:cNvSpPr/>
      </xdr:nvSpPr>
      <xdr:spPr>
        <a:xfrm>
          <a:off x="723900" y="1647825"/>
          <a:ext cx="2215748" cy="221630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1"/>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4</xdr:col>
      <xdr:colOff>214182</xdr:colOff>
      <xdr:row>8</xdr:row>
      <xdr:rowOff>123825</xdr:rowOff>
    </xdr:from>
    <xdr:to>
      <xdr:col>7</xdr:col>
      <xdr:colOff>143930</xdr:colOff>
      <xdr:row>20</xdr:row>
      <xdr:rowOff>54125</xdr:rowOff>
    </xdr:to>
    <xdr:sp macro="" textlink="">
      <xdr:nvSpPr>
        <xdr:cNvPr id="4" name="Shape 424">
          <a:extLst>
            <a:ext uri="{FF2B5EF4-FFF2-40B4-BE49-F238E27FC236}">
              <a16:creationId xmlns:a16="http://schemas.microsoft.com/office/drawing/2014/main" id="{C115A578-E877-46B8-88D1-A7DD74E87FB7}"/>
            </a:ext>
          </a:extLst>
        </xdr:cNvPr>
        <xdr:cNvSpPr/>
      </xdr:nvSpPr>
      <xdr:spPr>
        <a:xfrm>
          <a:off x="3262182" y="1647825"/>
          <a:ext cx="2215748" cy="221630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2"/>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7</xdr:col>
      <xdr:colOff>466464</xdr:colOff>
      <xdr:row>8</xdr:row>
      <xdr:rowOff>123825</xdr:rowOff>
    </xdr:from>
    <xdr:to>
      <xdr:col>10</xdr:col>
      <xdr:colOff>396212</xdr:colOff>
      <xdr:row>20</xdr:row>
      <xdr:rowOff>54125</xdr:rowOff>
    </xdr:to>
    <xdr:sp macro="" textlink="">
      <xdr:nvSpPr>
        <xdr:cNvPr id="5" name="Shape 424">
          <a:extLst>
            <a:ext uri="{FF2B5EF4-FFF2-40B4-BE49-F238E27FC236}">
              <a16:creationId xmlns:a16="http://schemas.microsoft.com/office/drawing/2014/main" id="{87F13B72-484D-47A2-92F1-05B4EB19809E}"/>
            </a:ext>
          </a:extLst>
        </xdr:cNvPr>
        <xdr:cNvSpPr/>
      </xdr:nvSpPr>
      <xdr:spPr>
        <a:xfrm>
          <a:off x="5800464" y="1647825"/>
          <a:ext cx="2215748" cy="2216300"/>
        </a:xfrm>
        <a:custGeom>
          <a:avLst/>
          <a:gdLst/>
          <a:ahLst/>
          <a:cxnLst>
            <a:cxn ang="0">
              <a:pos x="wd2" y="hd2"/>
            </a:cxn>
            <a:cxn ang="5400000">
              <a:pos x="wd2" y="hd2"/>
            </a:cxn>
            <a:cxn ang="10800000">
              <a:pos x="wd2" y="hd2"/>
            </a:cxn>
            <a:cxn ang="16200000">
              <a:pos x="wd2" y="hd2"/>
            </a:cxn>
          </a:cxnLst>
          <a:rect l="0" t="0" r="r" b="b"/>
          <a:pathLst>
            <a:path w="21600" h="21600" extrusionOk="0">
              <a:moveTo>
                <a:pt x="5499" y="10800"/>
              </a:moveTo>
              <a:cubicBezTo>
                <a:pt x="5499" y="7872"/>
                <a:pt x="7872" y="5499"/>
                <a:pt x="10800" y="5499"/>
              </a:cubicBezTo>
              <a:cubicBezTo>
                <a:pt x="13727" y="5499"/>
                <a:pt x="16101" y="7872"/>
                <a:pt x="16101" y="10800"/>
              </a:cubicBezTo>
              <a:cubicBezTo>
                <a:pt x="16101" y="13727"/>
                <a:pt x="13727" y="16101"/>
                <a:pt x="10800" y="16101"/>
              </a:cubicBezTo>
              <a:cubicBezTo>
                <a:pt x="7872" y="16101"/>
                <a:pt x="5499" y="13727"/>
                <a:pt x="5499" y="10800"/>
              </a:cubicBezTo>
              <a:close/>
              <a:moveTo>
                <a:pt x="0" y="9882"/>
              </a:moveTo>
              <a:lnTo>
                <a:pt x="0" y="11719"/>
              </a:lnTo>
              <a:cubicBezTo>
                <a:pt x="0" y="12203"/>
                <a:pt x="397" y="12600"/>
                <a:pt x="882" y="12600"/>
              </a:cubicBezTo>
              <a:lnTo>
                <a:pt x="1963" y="12600"/>
              </a:lnTo>
              <a:cubicBezTo>
                <a:pt x="2448" y="12600"/>
                <a:pt x="2965" y="12978"/>
                <a:pt x="3113" y="13440"/>
              </a:cubicBezTo>
              <a:lnTo>
                <a:pt x="3495" y="14369"/>
              </a:lnTo>
              <a:cubicBezTo>
                <a:pt x="3719" y="14800"/>
                <a:pt x="3622" y="15433"/>
                <a:pt x="3279" y="15776"/>
              </a:cubicBezTo>
              <a:lnTo>
                <a:pt x="2514" y="16541"/>
              </a:lnTo>
              <a:cubicBezTo>
                <a:pt x="2171" y="16884"/>
                <a:pt x="2171" y="17444"/>
                <a:pt x="2514" y="17788"/>
              </a:cubicBezTo>
              <a:lnTo>
                <a:pt x="3812" y="19086"/>
              </a:lnTo>
              <a:cubicBezTo>
                <a:pt x="4155" y="19429"/>
                <a:pt x="4717" y="19429"/>
                <a:pt x="5060" y="19086"/>
              </a:cubicBezTo>
              <a:lnTo>
                <a:pt x="5825" y="18321"/>
              </a:lnTo>
              <a:cubicBezTo>
                <a:pt x="6168" y="17978"/>
                <a:pt x="6800" y="17880"/>
                <a:pt x="7230" y="18105"/>
              </a:cubicBezTo>
              <a:lnTo>
                <a:pt x="8160" y="18487"/>
              </a:lnTo>
              <a:cubicBezTo>
                <a:pt x="8622" y="18634"/>
                <a:pt x="9000" y="19152"/>
                <a:pt x="9000" y="19637"/>
              </a:cubicBezTo>
              <a:lnTo>
                <a:pt x="9000" y="20719"/>
              </a:lnTo>
              <a:cubicBezTo>
                <a:pt x="9000" y="21203"/>
                <a:pt x="9396" y="21600"/>
                <a:pt x="9881" y="21600"/>
              </a:cubicBezTo>
              <a:lnTo>
                <a:pt x="11718" y="21600"/>
              </a:lnTo>
              <a:cubicBezTo>
                <a:pt x="12203" y="21600"/>
                <a:pt x="12600" y="21203"/>
                <a:pt x="12600" y="20719"/>
              </a:cubicBezTo>
              <a:lnTo>
                <a:pt x="12600" y="19637"/>
              </a:lnTo>
              <a:cubicBezTo>
                <a:pt x="12600" y="19152"/>
                <a:pt x="12978" y="18634"/>
                <a:pt x="13439" y="18487"/>
              </a:cubicBezTo>
              <a:lnTo>
                <a:pt x="14370" y="18105"/>
              </a:lnTo>
              <a:cubicBezTo>
                <a:pt x="14800" y="17880"/>
                <a:pt x="15432" y="17978"/>
                <a:pt x="15775" y="18321"/>
              </a:cubicBezTo>
              <a:lnTo>
                <a:pt x="16540" y="19086"/>
              </a:lnTo>
              <a:cubicBezTo>
                <a:pt x="16883" y="19429"/>
                <a:pt x="17444" y="19429"/>
                <a:pt x="17787" y="19086"/>
              </a:cubicBezTo>
              <a:lnTo>
                <a:pt x="19086" y="17788"/>
              </a:lnTo>
              <a:cubicBezTo>
                <a:pt x="19429" y="17444"/>
                <a:pt x="19429" y="16884"/>
                <a:pt x="19086" y="16541"/>
              </a:cubicBezTo>
              <a:lnTo>
                <a:pt x="18321" y="15776"/>
              </a:lnTo>
              <a:cubicBezTo>
                <a:pt x="17978" y="15433"/>
                <a:pt x="17881" y="14800"/>
                <a:pt x="18105" y="14369"/>
              </a:cubicBezTo>
              <a:lnTo>
                <a:pt x="18486" y="13440"/>
              </a:lnTo>
              <a:cubicBezTo>
                <a:pt x="18634" y="12978"/>
                <a:pt x="19152" y="12600"/>
                <a:pt x="19637" y="12600"/>
              </a:cubicBezTo>
              <a:lnTo>
                <a:pt x="20718" y="12600"/>
              </a:lnTo>
              <a:cubicBezTo>
                <a:pt x="21203" y="12600"/>
                <a:pt x="21600" y="12203"/>
                <a:pt x="21600" y="11719"/>
              </a:cubicBezTo>
              <a:lnTo>
                <a:pt x="21600" y="9882"/>
              </a:lnTo>
              <a:cubicBezTo>
                <a:pt x="21600" y="9397"/>
                <a:pt x="21203" y="9000"/>
                <a:pt x="20718" y="9000"/>
              </a:cubicBezTo>
              <a:lnTo>
                <a:pt x="19637" y="9000"/>
              </a:lnTo>
              <a:cubicBezTo>
                <a:pt x="19152" y="9000"/>
                <a:pt x="18634" y="8622"/>
                <a:pt x="18486" y="8161"/>
              </a:cubicBezTo>
              <a:lnTo>
                <a:pt x="18105" y="7230"/>
              </a:lnTo>
              <a:cubicBezTo>
                <a:pt x="17881" y="6800"/>
                <a:pt x="17978" y="6168"/>
                <a:pt x="18321" y="5825"/>
              </a:cubicBezTo>
              <a:lnTo>
                <a:pt x="19086" y="5059"/>
              </a:lnTo>
              <a:cubicBezTo>
                <a:pt x="19429" y="4717"/>
                <a:pt x="19429" y="4156"/>
                <a:pt x="19086" y="3812"/>
              </a:cubicBezTo>
              <a:lnTo>
                <a:pt x="17787" y="2514"/>
              </a:lnTo>
              <a:cubicBezTo>
                <a:pt x="17444" y="2171"/>
                <a:pt x="16883" y="2171"/>
                <a:pt x="16540" y="2514"/>
              </a:cubicBezTo>
              <a:lnTo>
                <a:pt x="15775" y="3279"/>
              </a:lnTo>
              <a:cubicBezTo>
                <a:pt x="15432" y="3622"/>
                <a:pt x="14800" y="3719"/>
                <a:pt x="14370" y="3495"/>
              </a:cubicBezTo>
              <a:lnTo>
                <a:pt x="13439" y="3113"/>
              </a:lnTo>
              <a:cubicBezTo>
                <a:pt x="12978" y="2965"/>
                <a:pt x="12600" y="2448"/>
                <a:pt x="12600" y="1963"/>
              </a:cubicBezTo>
              <a:lnTo>
                <a:pt x="12600" y="882"/>
              </a:lnTo>
              <a:cubicBezTo>
                <a:pt x="12600" y="396"/>
                <a:pt x="12203" y="0"/>
                <a:pt x="11718" y="0"/>
              </a:cubicBezTo>
              <a:lnTo>
                <a:pt x="9881" y="0"/>
              </a:lnTo>
              <a:cubicBezTo>
                <a:pt x="9396" y="0"/>
                <a:pt x="9000" y="396"/>
                <a:pt x="9000" y="882"/>
              </a:cubicBezTo>
              <a:lnTo>
                <a:pt x="9000" y="1963"/>
              </a:lnTo>
              <a:cubicBezTo>
                <a:pt x="9000" y="2448"/>
                <a:pt x="8622" y="2965"/>
                <a:pt x="8160" y="3113"/>
              </a:cubicBezTo>
              <a:lnTo>
                <a:pt x="7230" y="3495"/>
              </a:lnTo>
              <a:cubicBezTo>
                <a:pt x="6800" y="3719"/>
                <a:pt x="6168" y="3622"/>
                <a:pt x="5825" y="3279"/>
              </a:cubicBezTo>
              <a:lnTo>
                <a:pt x="5060" y="2514"/>
              </a:lnTo>
              <a:cubicBezTo>
                <a:pt x="4717" y="2171"/>
                <a:pt x="4155" y="2171"/>
                <a:pt x="3812" y="2514"/>
              </a:cubicBezTo>
              <a:lnTo>
                <a:pt x="2514" y="3812"/>
              </a:lnTo>
              <a:cubicBezTo>
                <a:pt x="2171" y="4156"/>
                <a:pt x="2171" y="4717"/>
                <a:pt x="2514" y="5059"/>
              </a:cubicBezTo>
              <a:lnTo>
                <a:pt x="3279" y="5825"/>
              </a:lnTo>
              <a:cubicBezTo>
                <a:pt x="3622" y="6168"/>
                <a:pt x="3719" y="6800"/>
                <a:pt x="3495" y="7230"/>
              </a:cubicBezTo>
              <a:lnTo>
                <a:pt x="3113" y="8161"/>
              </a:lnTo>
              <a:cubicBezTo>
                <a:pt x="2965" y="8622"/>
                <a:pt x="2448" y="9000"/>
                <a:pt x="1963" y="9000"/>
              </a:cubicBezTo>
              <a:lnTo>
                <a:pt x="882" y="9000"/>
              </a:lnTo>
              <a:cubicBezTo>
                <a:pt x="397" y="9000"/>
                <a:pt x="0" y="9397"/>
                <a:pt x="0" y="9882"/>
              </a:cubicBezTo>
              <a:close/>
            </a:path>
          </a:pathLst>
        </a:custGeom>
        <a:solidFill>
          <a:schemeClr val="accent4"/>
        </a:solidFill>
        <a:ln w="12700" cap="flat">
          <a:noFill/>
          <a:miter lim="400000"/>
        </a:ln>
        <a:effectLst/>
      </xdr:spPr>
      <xdr:txBody>
        <a:bodyPr wrap="square" lIns="28575" tIns="28575" rIns="28575" bIns="28575" numCol="1" anchor="ctr">
          <a:no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defTabSz="171416">
            <a:defRPr sz="3000">
              <a:solidFill>
                <a:srgbClr val="FFFFFF"/>
              </a:solidFill>
              <a:effectLst>
                <a:outerShdw blurRad="38100" dist="12700" dir="5400000" rotWithShape="0">
                  <a:srgbClr val="000000">
                    <a:alpha val="50000"/>
                  </a:srgbClr>
                </a:outerShdw>
              </a:effectLst>
              <a:latin typeface="Source Sans Pro Light"/>
              <a:ea typeface="Source Sans Pro Light"/>
              <a:cs typeface="Source Sans Pro Light"/>
              <a:sym typeface="Source Sans Pro Light"/>
            </a:defRPr>
          </a:pPr>
          <a:endParaRPr sz="2250">
            <a:latin typeface="+mj-lt"/>
          </a:endParaRPr>
        </a:p>
      </xdr:txBody>
    </xdr:sp>
    <xdr:clientData/>
  </xdr:twoCellAnchor>
  <xdr:twoCellAnchor>
    <xdr:from>
      <xdr:col>0</xdr:col>
      <xdr:colOff>600075</xdr:colOff>
      <xdr:row>21</xdr:row>
      <xdr:rowOff>6129</xdr:rowOff>
    </xdr:from>
    <xdr:to>
      <xdr:col>3</xdr:col>
      <xdr:colOff>657224</xdr:colOff>
      <xdr:row>29</xdr:row>
      <xdr:rowOff>89185</xdr:rowOff>
    </xdr:to>
    <xdr:grpSp>
      <xdr:nvGrpSpPr>
        <xdr:cNvPr id="6" name="Group 8">
          <a:extLst>
            <a:ext uri="{FF2B5EF4-FFF2-40B4-BE49-F238E27FC236}">
              <a16:creationId xmlns:a16="http://schemas.microsoft.com/office/drawing/2014/main" id="{336F8EC7-BBD4-4475-AEEE-0CE5EF7A2200}"/>
            </a:ext>
          </a:extLst>
        </xdr:cNvPr>
        <xdr:cNvGrpSpPr/>
      </xdr:nvGrpSpPr>
      <xdr:grpSpPr>
        <a:xfrm>
          <a:off x="600075" y="4006629"/>
          <a:ext cx="2343149" cy="1607056"/>
          <a:chOff x="203098" y="4478455"/>
          <a:chExt cx="3249171" cy="2142740"/>
        </a:xfrm>
      </xdr:grpSpPr>
      <xdr:sp macro="" textlink="">
        <xdr:nvSpPr>
          <xdr:cNvPr id="16" name="Rectangle 9">
            <a:extLst>
              <a:ext uri="{FF2B5EF4-FFF2-40B4-BE49-F238E27FC236}">
                <a16:creationId xmlns:a16="http://schemas.microsoft.com/office/drawing/2014/main" id="{2E855027-4A3F-490F-A493-9E86036FF987}"/>
              </a:ext>
            </a:extLst>
          </xdr:cNvPr>
          <xdr:cNvSpPr/>
        </xdr:nvSpPr>
        <xdr:spPr>
          <a:xfrm>
            <a:off x="203098" y="4478455"/>
            <a:ext cx="3249169" cy="636413"/>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100" b="1">
                <a:solidFill>
                  <a:schemeClr val="accent1"/>
                </a:solidFill>
                <a:latin typeface="Nunito  "/>
              </a:rPr>
              <a:t>RACIONALIZACIÓN DE TRÁMITES</a:t>
            </a:r>
          </a:p>
        </xdr:txBody>
      </xdr:sp>
      <xdr:sp macro="" textlink="">
        <xdr:nvSpPr>
          <xdr:cNvPr id="17" name="Rectangle 10">
            <a:extLst>
              <a:ext uri="{FF2B5EF4-FFF2-40B4-BE49-F238E27FC236}">
                <a16:creationId xmlns:a16="http://schemas.microsoft.com/office/drawing/2014/main" id="{EED8E7C7-0D70-428E-99DB-873270013035}"/>
              </a:ext>
            </a:extLst>
          </xdr:cNvPr>
          <xdr:cNvSpPr/>
        </xdr:nvSpPr>
        <xdr:spPr>
          <a:xfrm>
            <a:off x="203099" y="5028452"/>
            <a:ext cx="3249170" cy="1592743"/>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Una racionalización o simplificación de un trámiteimplica: Disminución de costos. Disminución de requisitos para llevar a cabo el trámite. Disminución de tiempos de ejecución del trámite.</a:t>
            </a:r>
          </a:p>
        </xdr:txBody>
      </xdr:sp>
    </xdr:grpSp>
    <xdr:clientData/>
  </xdr:twoCellAnchor>
  <xdr:twoCellAnchor>
    <xdr:from>
      <xdr:col>4</xdr:col>
      <xdr:colOff>123826</xdr:colOff>
      <xdr:row>21</xdr:row>
      <xdr:rowOff>82329</xdr:rowOff>
    </xdr:from>
    <xdr:to>
      <xdr:col>7</xdr:col>
      <xdr:colOff>190500</xdr:colOff>
      <xdr:row>33</xdr:row>
      <xdr:rowOff>11648</xdr:rowOff>
    </xdr:to>
    <xdr:grpSp>
      <xdr:nvGrpSpPr>
        <xdr:cNvPr id="7" name="Group 11">
          <a:extLst>
            <a:ext uri="{FF2B5EF4-FFF2-40B4-BE49-F238E27FC236}">
              <a16:creationId xmlns:a16="http://schemas.microsoft.com/office/drawing/2014/main" id="{295FF3E1-D914-4551-97E3-ED64F6243AD8}"/>
            </a:ext>
          </a:extLst>
        </xdr:cNvPr>
        <xdr:cNvGrpSpPr/>
      </xdr:nvGrpSpPr>
      <xdr:grpSpPr>
        <a:xfrm>
          <a:off x="3171826" y="4082829"/>
          <a:ext cx="2352674" cy="2215319"/>
          <a:chOff x="151146" y="4478455"/>
          <a:chExt cx="3301121" cy="2953757"/>
        </a:xfrm>
      </xdr:grpSpPr>
      <xdr:sp macro="" textlink="">
        <xdr:nvSpPr>
          <xdr:cNvPr id="14" name="Rectangle 12">
            <a:extLst>
              <a:ext uri="{FF2B5EF4-FFF2-40B4-BE49-F238E27FC236}">
                <a16:creationId xmlns:a16="http://schemas.microsoft.com/office/drawing/2014/main" id="{586FC85D-6EB3-4951-BC08-0A604865CD35}"/>
              </a:ext>
            </a:extLst>
          </xdr:cNvPr>
          <xdr:cNvSpPr/>
        </xdr:nvSpPr>
        <xdr:spPr>
          <a:xfrm>
            <a:off x="203098" y="4478455"/>
            <a:ext cx="3249169" cy="776109"/>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400" b="1">
                <a:solidFill>
                  <a:schemeClr val="accent2"/>
                </a:solidFill>
                <a:latin typeface="Nunito  "/>
              </a:rPr>
              <a:t>Relacionamiento con el ciudadano</a:t>
            </a:r>
          </a:p>
        </xdr:txBody>
      </xdr:sp>
      <xdr:sp macro="" textlink="">
        <xdr:nvSpPr>
          <xdr:cNvPr id="15" name="Rectangle 13">
            <a:extLst>
              <a:ext uri="{FF2B5EF4-FFF2-40B4-BE49-F238E27FC236}">
                <a16:creationId xmlns:a16="http://schemas.microsoft.com/office/drawing/2014/main" id="{241E5267-E919-4877-ABC3-347C73A677C6}"/>
              </a:ext>
            </a:extLst>
          </xdr:cNvPr>
          <xdr:cNvSpPr/>
        </xdr:nvSpPr>
        <xdr:spPr>
          <a:xfrm>
            <a:off x="151146" y="5104652"/>
            <a:ext cx="3249168" cy="2327560"/>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Es aprehender las necesidades y demandas de los ciudadanos, para identificar sus expectativas y lograr su satisfacción, a través de una comunicación clara, directa y humanizada, que facilite la comprensión entendible del servicio ofrecido por parte de la Entidad y sus valores agregados</a:t>
            </a:r>
          </a:p>
        </xdr:txBody>
      </xdr:sp>
    </xdr:grpSp>
    <xdr:clientData/>
  </xdr:twoCellAnchor>
  <xdr:twoCellAnchor>
    <xdr:from>
      <xdr:col>7</xdr:col>
      <xdr:colOff>485775</xdr:colOff>
      <xdr:row>21</xdr:row>
      <xdr:rowOff>91854</xdr:rowOff>
    </xdr:from>
    <xdr:to>
      <xdr:col>10</xdr:col>
      <xdr:colOff>466724</xdr:colOff>
      <xdr:row>29</xdr:row>
      <xdr:rowOff>10256</xdr:rowOff>
    </xdr:to>
    <xdr:grpSp>
      <xdr:nvGrpSpPr>
        <xdr:cNvPr id="8" name="Group 14">
          <a:extLst>
            <a:ext uri="{FF2B5EF4-FFF2-40B4-BE49-F238E27FC236}">
              <a16:creationId xmlns:a16="http://schemas.microsoft.com/office/drawing/2014/main" id="{1BADA9C8-D135-4330-AFBE-44459A92FE1A}"/>
            </a:ext>
          </a:extLst>
        </xdr:cNvPr>
        <xdr:cNvGrpSpPr/>
      </xdr:nvGrpSpPr>
      <xdr:grpSpPr>
        <a:xfrm>
          <a:off x="5819775" y="4092354"/>
          <a:ext cx="2266949" cy="1442402"/>
          <a:chOff x="185267" y="4478455"/>
          <a:chExt cx="3267000" cy="1923201"/>
        </a:xfrm>
      </xdr:grpSpPr>
      <xdr:sp macro="" textlink="">
        <xdr:nvSpPr>
          <xdr:cNvPr id="12" name="Rectangle 15">
            <a:extLst>
              <a:ext uri="{FF2B5EF4-FFF2-40B4-BE49-F238E27FC236}">
                <a16:creationId xmlns:a16="http://schemas.microsoft.com/office/drawing/2014/main" id="{0BE95A95-FBE9-4D67-B010-97D8E7A603D4}"/>
              </a:ext>
            </a:extLst>
          </xdr:cNvPr>
          <xdr:cNvSpPr/>
        </xdr:nvSpPr>
        <xdr:spPr>
          <a:xfrm>
            <a:off x="203098" y="4478455"/>
            <a:ext cx="3249169" cy="368051"/>
          </a:xfrm>
          <a:prstGeom prst="rect">
            <a:avLst/>
          </a:prstGeom>
          <a:noFill/>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solidFill>
                  <a:schemeClr val="accent4"/>
                </a:solidFill>
                <a:latin typeface="Nunito  "/>
              </a:rPr>
              <a:t>CONFLICTO DE INTERESES</a:t>
            </a:r>
          </a:p>
        </xdr:txBody>
      </xdr:sp>
      <xdr:sp macro="" textlink="">
        <xdr:nvSpPr>
          <xdr:cNvPr id="13" name="Rectangle 16">
            <a:extLst>
              <a:ext uri="{FF2B5EF4-FFF2-40B4-BE49-F238E27FC236}">
                <a16:creationId xmlns:a16="http://schemas.microsoft.com/office/drawing/2014/main" id="{0FC6EFA1-3B3A-4FBA-90B0-785E41271646}"/>
              </a:ext>
            </a:extLst>
          </xdr:cNvPr>
          <xdr:cNvSpPr/>
        </xdr:nvSpPr>
        <xdr:spPr>
          <a:xfrm>
            <a:off x="185267" y="5053852"/>
            <a:ext cx="3249169" cy="1347804"/>
          </a:xfrm>
          <a:prstGeom prst="rect">
            <a:avLst/>
          </a:prstGeom>
        </xdr:spPr>
        <xdr:txBody>
          <a:bodyPr wrap="square">
            <a:spAutoFit/>
          </a:bodyPr>
          <a:lstStyle>
            <a:defPPr>
              <a:defRPr lang="fr-FR"/>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just"/>
            <a:r>
              <a:rPr lang="en-US" sz="1050">
                <a:solidFill>
                  <a:schemeClr val="tx1">
                    <a:lumMod val="75000"/>
                  </a:schemeClr>
                </a:solidFill>
                <a:latin typeface="Nunito  "/>
              </a:rPr>
              <a:t>El conflicto surge “cuando el interés general propio de la función pública entra en conflicto con el interés particular y directo del servidor público”.</a:t>
            </a:r>
          </a:p>
        </xdr:txBody>
      </xdr:sp>
    </xdr:grpSp>
    <xdr:clientData/>
  </xdr:twoCellAnchor>
  <xdr:twoCellAnchor editAs="oneCell">
    <xdr:from>
      <xdr:col>1</xdr:col>
      <xdr:colOff>609601</xdr:colOff>
      <xdr:row>12</xdr:row>
      <xdr:rowOff>85724</xdr:rowOff>
    </xdr:from>
    <xdr:to>
      <xdr:col>2</xdr:col>
      <xdr:colOff>638175</xdr:colOff>
      <xdr:row>18</xdr:row>
      <xdr:rowOff>35455</xdr:rowOff>
    </xdr:to>
    <xdr:pic>
      <xdr:nvPicPr>
        <xdr:cNvPr id="18" name="Imagen 17" descr="Guía para la Racionalización de Trámites - EVA - Función Pública">
          <a:hlinkClick xmlns:r="http://schemas.openxmlformats.org/officeDocument/2006/relationships" r:id="rId2"/>
          <a:extLst>
            <a:ext uri="{FF2B5EF4-FFF2-40B4-BE49-F238E27FC236}">
              <a16:creationId xmlns:a16="http://schemas.microsoft.com/office/drawing/2014/main" id="{016FC173-4477-42D2-B798-C614BCA668F3}"/>
            </a:ext>
          </a:extLst>
        </xdr:cNvPr>
        <xdr:cNvPicPr>
          <a:picLocks noChangeAspect="1" noChangeArrowheads="1"/>
        </xdr:cNvPicPr>
      </xdr:nvPicPr>
      <xdr:blipFill>
        <a:blip xmlns:r="http://schemas.openxmlformats.org/officeDocument/2006/relationships" r:embed="rId3" cstate="print">
          <a:duotone>
            <a:schemeClr val="accent1">
              <a:shade val="45000"/>
              <a:satMod val="135000"/>
            </a:schemeClr>
            <a:prstClr val="white"/>
          </a:duotone>
          <a:extLst>
            <a:ext uri="{BEBA8EAE-BF5A-486C-A8C5-ECC9F3942E4B}">
              <a14:imgProps xmlns:a14="http://schemas.microsoft.com/office/drawing/2010/main">
                <a14:imgLayer r:embed="rId4">
                  <a14:imgEffect>
                    <a14:backgroundRemoval t="5682" b="89773" l="9948" r="89529">
                      <a14:foregroundMark x1="31414" y1="5682" x2="31414" y2="5682"/>
                      <a14:foregroundMark x1="70681" y1="10227" x2="70681" y2="10227"/>
                      <a14:foregroundMark x1="15707" y1="7955" x2="15707" y2="7955"/>
                      <a14:foregroundMark x1="15183" y1="13636" x2="15183" y2="13636"/>
                      <a14:foregroundMark x1="16230" y1="21591" x2="16230" y2="21591"/>
                    </a14:backgroundRemoval>
                  </a14:imgEffect>
                </a14:imgLayer>
              </a14:imgProps>
            </a:ext>
            <a:ext uri="{28A0092B-C50C-407E-A947-70E740481C1C}">
              <a14:useLocalDpi xmlns:a14="http://schemas.microsoft.com/office/drawing/2010/main" val="0"/>
            </a:ext>
          </a:extLst>
        </a:blip>
        <a:srcRect/>
        <a:stretch>
          <a:fillRect/>
        </a:stretch>
      </xdr:blipFill>
      <xdr:spPr bwMode="auto">
        <a:xfrm>
          <a:off x="1371601" y="2371724"/>
          <a:ext cx="790574" cy="10927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38100</xdr:colOff>
      <xdr:row>11</xdr:row>
      <xdr:rowOff>152400</xdr:rowOff>
    </xdr:from>
    <xdr:to>
      <xdr:col>6</xdr:col>
      <xdr:colOff>342900</xdr:colOff>
      <xdr:row>17</xdr:row>
      <xdr:rowOff>76200</xdr:rowOff>
    </xdr:to>
    <xdr:pic>
      <xdr:nvPicPr>
        <xdr:cNvPr id="19" name="Imagen 18" descr="EVA - Espacio Virtual de Asesoria | Participacion-ciudadana">
          <a:hlinkClick xmlns:r="http://schemas.openxmlformats.org/officeDocument/2006/relationships" r:id="rId5"/>
          <a:extLst>
            <a:ext uri="{FF2B5EF4-FFF2-40B4-BE49-F238E27FC236}">
              <a16:creationId xmlns:a16="http://schemas.microsoft.com/office/drawing/2014/main" id="{C26FB230-EDD6-4E27-AB2B-EB26F5263307}"/>
            </a:ext>
          </a:extLst>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foregroundMark x1="39111" y1="32444" x2="39111" y2="32444"/>
                      <a14:foregroundMark x1="32444" y1="36889" x2="32444" y2="36889"/>
                      <a14:foregroundMark x1="41778" y1="37778" x2="41778" y2="37778"/>
                      <a14:foregroundMark x1="72444" y1="21333" x2="72444" y2="21333"/>
                      <a14:foregroundMark x1="69333" y1="37778" x2="69333" y2="37778"/>
                      <a14:foregroundMark x1="75556" y1="42667" x2="75556" y2="42667"/>
                      <a14:foregroundMark x1="75556" y1="39111" x2="75556" y2="39111"/>
                      <a14:foregroundMark x1="66222" y1="29778" x2="76444" y2="40444"/>
                      <a14:foregroundMark x1="32889" y1="30667" x2="34667" y2="33333"/>
                      <a14:foregroundMark x1="27556" y1="37333" x2="27556" y2="37333"/>
                      <a14:foregroundMark x1="65333" y1="74667" x2="65333" y2="74667"/>
                      <a14:foregroundMark x1="59556" y1="78667" x2="59556" y2="78667"/>
                      <a14:foregroundMark x1="52889" y1="80000" x2="52889" y2="80000"/>
                      <a14:foregroundMark x1="45778" y1="80000" x2="45778" y2="80000"/>
                      <a14:foregroundMark x1="40889" y1="74667" x2="40889" y2="746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848100" y="2247900"/>
          <a:ext cx="1066800" cy="1066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361950</xdr:colOff>
      <xdr:row>11</xdr:row>
      <xdr:rowOff>171449</xdr:rowOff>
    </xdr:from>
    <xdr:to>
      <xdr:col>9</xdr:col>
      <xdr:colOff>485775</xdr:colOff>
      <xdr:row>16</xdr:row>
      <xdr:rowOff>104774</xdr:rowOff>
    </xdr:to>
    <xdr:pic>
      <xdr:nvPicPr>
        <xdr:cNvPr id="20" name="Imagen 19" descr="Icono de Conflicto de intereses Generic Detailed Outline | Freepik">
          <a:hlinkClick xmlns:r="http://schemas.openxmlformats.org/officeDocument/2006/relationships" r:id="rId8"/>
          <a:extLst>
            <a:ext uri="{FF2B5EF4-FFF2-40B4-BE49-F238E27FC236}">
              <a16:creationId xmlns:a16="http://schemas.microsoft.com/office/drawing/2014/main" id="{554D3FC6-2D1D-43DB-80F3-43FF3CDB131A}"/>
            </a:ext>
          </a:extLst>
        </xdr:cNvPr>
        <xdr:cNvPicPr>
          <a:picLocks noChangeAspect="1" noChangeArrowheads="1"/>
        </xdr:cNvPicPr>
      </xdr:nvPicPr>
      <xdr:blipFill>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6457950" y="2266949"/>
          <a:ext cx="885825" cy="88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47625</xdr:colOff>
      <xdr:row>34</xdr:row>
      <xdr:rowOff>161925</xdr:rowOff>
    </xdr:from>
    <xdr:to>
      <xdr:col>1</xdr:col>
      <xdr:colOff>714375</xdr:colOff>
      <xdr:row>38</xdr:row>
      <xdr:rowOff>66675</xdr:rowOff>
    </xdr:to>
    <xdr:pic>
      <xdr:nvPicPr>
        <xdr:cNvPr id="22" name="Gráfico 21" descr="Hogar con relleno sólido">
          <a:hlinkClick xmlns:r="http://schemas.openxmlformats.org/officeDocument/2006/relationships" r:id="rId10"/>
          <a:extLst>
            <a:ext uri="{FF2B5EF4-FFF2-40B4-BE49-F238E27FC236}">
              <a16:creationId xmlns:a16="http://schemas.microsoft.com/office/drawing/2014/main" id="{6398B729-572B-4031-B97B-F6F47FD5C035}"/>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809625" y="6638925"/>
          <a:ext cx="666750" cy="66675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285751</xdr:colOff>
      <xdr:row>0</xdr:row>
      <xdr:rowOff>38101</xdr:rowOff>
    </xdr:from>
    <xdr:to>
      <xdr:col>0</xdr:col>
      <xdr:colOff>1019175</xdr:colOff>
      <xdr:row>2</xdr:row>
      <xdr:rowOff>257175</xdr:rowOff>
    </xdr:to>
    <xdr:pic>
      <xdr:nvPicPr>
        <xdr:cNvPr id="2" name="Picture 647898253">
          <a:extLst>
            <a:ext uri="{FF2B5EF4-FFF2-40B4-BE49-F238E27FC236}">
              <a16:creationId xmlns:a16="http://schemas.microsoft.com/office/drawing/2014/main" id="{0F7278AD-7B40-46A7-AD9A-6ED6CBA2642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1" y="38101"/>
          <a:ext cx="733424" cy="800099"/>
        </a:xfrm>
        <a:prstGeom prst="rect">
          <a:avLst/>
        </a:prstGeom>
      </xdr:spPr>
    </xdr:pic>
    <xdr:clientData/>
  </xdr:twoCellAnchor>
  <xdr:twoCellAnchor editAs="oneCell">
    <xdr:from>
      <xdr:col>1</xdr:col>
      <xdr:colOff>114300</xdr:colOff>
      <xdr:row>8</xdr:row>
      <xdr:rowOff>76200</xdr:rowOff>
    </xdr:from>
    <xdr:to>
      <xdr:col>1</xdr:col>
      <xdr:colOff>838200</xdr:colOff>
      <xdr:row>12</xdr:row>
      <xdr:rowOff>38100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1F9ECF0D-A544-4019-A950-232A58F0F63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543050" y="5800725"/>
          <a:ext cx="723900" cy="723900"/>
        </a:xfrm>
        <a:prstGeom prst="rect">
          <a:avLst/>
        </a:prstGeom>
      </xdr:spPr>
    </xdr:pic>
    <xdr:clientData/>
  </xdr:twoCellAnchor>
  <xdr:twoCellAnchor editAs="oneCell">
    <xdr:from>
      <xdr:col>0</xdr:col>
      <xdr:colOff>285750</xdr:colOff>
      <xdr:row>9</xdr:row>
      <xdr:rowOff>0</xdr:rowOff>
    </xdr:from>
    <xdr:to>
      <xdr:col>0</xdr:col>
      <xdr:colOff>1047750</xdr:colOff>
      <xdr:row>12</xdr:row>
      <xdr:rowOff>190500</xdr:rowOff>
    </xdr:to>
    <xdr:pic>
      <xdr:nvPicPr>
        <xdr:cNvPr id="6" name="Gráfico 5" descr="Atrás con relleno sólido">
          <a:hlinkClick xmlns:r="http://schemas.openxmlformats.org/officeDocument/2006/relationships" r:id="rId5"/>
          <a:extLst>
            <a:ext uri="{FF2B5EF4-FFF2-40B4-BE49-F238E27FC236}">
              <a16:creationId xmlns:a16="http://schemas.microsoft.com/office/drawing/2014/main" id="{0F2371FF-3F01-4403-BE7F-BBF1D7D77444}"/>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285750" y="5724525"/>
          <a:ext cx="762000" cy="7620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285750</xdr:colOff>
      <xdr:row>0</xdr:row>
      <xdr:rowOff>38101</xdr:rowOff>
    </xdr:from>
    <xdr:to>
      <xdr:col>0</xdr:col>
      <xdr:colOff>1085849</xdr:colOff>
      <xdr:row>2</xdr:row>
      <xdr:rowOff>238125</xdr:rowOff>
    </xdr:to>
    <xdr:pic>
      <xdr:nvPicPr>
        <xdr:cNvPr id="2" name="Picture 647898253">
          <a:extLst>
            <a:ext uri="{FF2B5EF4-FFF2-40B4-BE49-F238E27FC236}">
              <a16:creationId xmlns:a16="http://schemas.microsoft.com/office/drawing/2014/main" id="{831BBA32-C171-42FF-A378-53C708FA454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1"/>
          <a:ext cx="800099" cy="781049"/>
        </a:xfrm>
        <a:prstGeom prst="rect">
          <a:avLst/>
        </a:prstGeom>
      </xdr:spPr>
    </xdr:pic>
    <xdr:clientData/>
  </xdr:twoCellAnchor>
  <xdr:twoCellAnchor editAs="oneCell">
    <xdr:from>
      <xdr:col>1</xdr:col>
      <xdr:colOff>361950</xdr:colOff>
      <xdr:row>11</xdr:row>
      <xdr:rowOff>28575</xdr:rowOff>
    </xdr:from>
    <xdr:to>
      <xdr:col>1</xdr:col>
      <xdr:colOff>1047750</xdr:colOff>
      <xdr:row>13</xdr:row>
      <xdr:rowOff>333375</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C62FA5A1-3836-45A0-BBA2-F001D4A17FD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943100" y="5019675"/>
          <a:ext cx="685800" cy="685800"/>
        </a:xfrm>
        <a:prstGeom prst="rect">
          <a:avLst/>
        </a:prstGeom>
      </xdr:spPr>
    </xdr:pic>
    <xdr:clientData/>
  </xdr:twoCellAnchor>
  <xdr:twoCellAnchor editAs="oneCell">
    <xdr:from>
      <xdr:col>0</xdr:col>
      <xdr:colOff>285750</xdr:colOff>
      <xdr:row>11</xdr:row>
      <xdr:rowOff>0</xdr:rowOff>
    </xdr:from>
    <xdr:to>
      <xdr:col>0</xdr:col>
      <xdr:colOff>1047750</xdr:colOff>
      <xdr:row>14</xdr:row>
      <xdr:rowOff>0</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362BA63F-B4B7-424E-A2E2-D5E2247282ED}"/>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285750" y="5724525"/>
          <a:ext cx="762000" cy="7620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285750</xdr:colOff>
      <xdr:row>0</xdr:row>
      <xdr:rowOff>38101</xdr:rowOff>
    </xdr:from>
    <xdr:to>
      <xdr:col>0</xdr:col>
      <xdr:colOff>1057275</xdr:colOff>
      <xdr:row>2</xdr:row>
      <xdr:rowOff>266700</xdr:rowOff>
    </xdr:to>
    <xdr:pic>
      <xdr:nvPicPr>
        <xdr:cNvPr id="2" name="Picture 647898253">
          <a:extLst>
            <a:ext uri="{FF2B5EF4-FFF2-40B4-BE49-F238E27FC236}">
              <a16:creationId xmlns:a16="http://schemas.microsoft.com/office/drawing/2014/main" id="{8C348908-503E-41C7-8722-853A50D5AE6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0" y="38101"/>
          <a:ext cx="771525" cy="809624"/>
        </a:xfrm>
        <a:prstGeom prst="rect">
          <a:avLst/>
        </a:prstGeom>
      </xdr:spPr>
    </xdr:pic>
    <xdr:clientData/>
  </xdr:twoCellAnchor>
  <xdr:twoCellAnchor editAs="oneCell">
    <xdr:from>
      <xdr:col>1</xdr:col>
      <xdr:colOff>247650</xdr:colOff>
      <xdr:row>14</xdr:row>
      <xdr:rowOff>0</xdr:rowOff>
    </xdr:from>
    <xdr:to>
      <xdr:col>1</xdr:col>
      <xdr:colOff>933450</xdr:colOff>
      <xdr:row>16</xdr:row>
      <xdr:rowOff>304800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C6851B66-388D-4B35-B1B3-95D042D75B1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514475" y="6353175"/>
          <a:ext cx="685800" cy="685800"/>
        </a:xfrm>
        <a:prstGeom prst="rect">
          <a:avLst/>
        </a:prstGeom>
      </xdr:spPr>
    </xdr:pic>
    <xdr:clientData/>
  </xdr:twoCellAnchor>
  <xdr:twoCellAnchor editAs="oneCell">
    <xdr:from>
      <xdr:col>0</xdr:col>
      <xdr:colOff>285750</xdr:colOff>
      <xdr:row>14</xdr:row>
      <xdr:rowOff>0</xdr:rowOff>
    </xdr:from>
    <xdr:to>
      <xdr:col>0</xdr:col>
      <xdr:colOff>1047750</xdr:colOff>
      <xdr:row>17</xdr:row>
      <xdr:rowOff>0</xdr:rowOff>
    </xdr:to>
    <xdr:pic>
      <xdr:nvPicPr>
        <xdr:cNvPr id="5" name="Gráfico 4" descr="Atrás con relleno sólido">
          <a:hlinkClick xmlns:r="http://schemas.openxmlformats.org/officeDocument/2006/relationships" r:id="rId5"/>
          <a:extLst>
            <a:ext uri="{FF2B5EF4-FFF2-40B4-BE49-F238E27FC236}">
              <a16:creationId xmlns:a16="http://schemas.microsoft.com/office/drawing/2014/main" id="{5E0DF973-7CF6-487B-B41F-3C5E8EC6FAB2}"/>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a:off x="285750" y="4991100"/>
          <a:ext cx="762000" cy="7620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361951</xdr:colOff>
      <xdr:row>0</xdr:row>
      <xdr:rowOff>38102</xdr:rowOff>
    </xdr:from>
    <xdr:to>
      <xdr:col>0</xdr:col>
      <xdr:colOff>1085851</xdr:colOff>
      <xdr:row>2</xdr:row>
      <xdr:rowOff>285751</xdr:rowOff>
    </xdr:to>
    <xdr:pic>
      <xdr:nvPicPr>
        <xdr:cNvPr id="2" name="Picture 647898253">
          <a:extLst>
            <a:ext uri="{FF2B5EF4-FFF2-40B4-BE49-F238E27FC236}">
              <a16:creationId xmlns:a16="http://schemas.microsoft.com/office/drawing/2014/main" id="{365F6514-65C8-4189-8016-96CCCDA14EF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1951" y="38102"/>
          <a:ext cx="723900" cy="828674"/>
        </a:xfrm>
        <a:prstGeom prst="rect">
          <a:avLst/>
        </a:prstGeom>
      </xdr:spPr>
    </xdr:pic>
    <xdr:clientData/>
  </xdr:twoCellAnchor>
  <xdr:twoCellAnchor editAs="oneCell">
    <xdr:from>
      <xdr:col>1</xdr:col>
      <xdr:colOff>390525</xdr:colOff>
      <xdr:row>12</xdr:row>
      <xdr:rowOff>123825</xdr:rowOff>
    </xdr:from>
    <xdr:to>
      <xdr:col>1</xdr:col>
      <xdr:colOff>990600</xdr:colOff>
      <xdr:row>16</xdr:row>
      <xdr:rowOff>76200</xdr:rowOff>
    </xdr:to>
    <xdr:pic>
      <xdr:nvPicPr>
        <xdr:cNvPr id="4" name="Gráfico 3" descr="Hogar con relleno sólido">
          <a:hlinkClick xmlns:r="http://schemas.openxmlformats.org/officeDocument/2006/relationships" r:id="rId2"/>
          <a:extLst>
            <a:ext uri="{FF2B5EF4-FFF2-40B4-BE49-F238E27FC236}">
              <a16:creationId xmlns:a16="http://schemas.microsoft.com/office/drawing/2014/main" id="{8E53B475-7257-4321-8238-D62324AD152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838325" y="4943475"/>
          <a:ext cx="600075" cy="6000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448DF-D8E2-4FC2-92A1-63AF05C3E617}">
  <dimension ref="A1:B14"/>
  <sheetViews>
    <sheetView workbookViewId="0">
      <selection activeCell="F25" sqref="F25"/>
    </sheetView>
  </sheetViews>
  <sheetFormatPr baseColWidth="10" defaultRowHeight="15"/>
  <cols>
    <col min="1" max="1" width="34" customWidth="1"/>
  </cols>
  <sheetData>
    <row r="1" spans="1:2">
      <c r="A1" t="s">
        <v>355</v>
      </c>
      <c r="B1" t="s">
        <v>17</v>
      </c>
    </row>
    <row r="2" spans="1:2">
      <c r="A2" t="s">
        <v>356</v>
      </c>
      <c r="B2" s="159">
        <v>0.33</v>
      </c>
    </row>
    <row r="3" spans="1:2">
      <c r="A3" t="s">
        <v>357</v>
      </c>
      <c r="B3" s="159">
        <v>0</v>
      </c>
    </row>
    <row r="4" spans="1:2">
      <c r="A4" t="s">
        <v>358</v>
      </c>
      <c r="B4" s="159">
        <v>0.5</v>
      </c>
    </row>
    <row r="5" spans="1:2">
      <c r="A5" t="s">
        <v>359</v>
      </c>
      <c r="B5" s="159">
        <v>0.18</v>
      </c>
    </row>
    <row r="6" spans="1:2">
      <c r="A6" t="s">
        <v>360</v>
      </c>
      <c r="B6" s="159">
        <v>0</v>
      </c>
    </row>
    <row r="7" spans="1:2">
      <c r="A7" t="s">
        <v>361</v>
      </c>
      <c r="B7" s="159">
        <v>0.16</v>
      </c>
    </row>
    <row r="8" spans="1:2">
      <c r="A8" t="s">
        <v>367</v>
      </c>
      <c r="B8" s="159">
        <v>0.17</v>
      </c>
    </row>
    <row r="9" spans="1:2">
      <c r="A9" t="s">
        <v>362</v>
      </c>
      <c r="B9" s="159">
        <v>0.06</v>
      </c>
    </row>
    <row r="10" spans="1:2">
      <c r="A10" t="s">
        <v>363</v>
      </c>
      <c r="B10" s="159">
        <v>0.33</v>
      </c>
    </row>
    <row r="11" spans="1:2">
      <c r="A11" t="s">
        <v>364</v>
      </c>
      <c r="B11" s="159">
        <v>0</v>
      </c>
    </row>
    <row r="12" spans="1:2">
      <c r="A12" t="s">
        <v>365</v>
      </c>
      <c r="B12" s="159">
        <v>0</v>
      </c>
    </row>
    <row r="13" spans="1:2">
      <c r="A13" t="s">
        <v>366</v>
      </c>
      <c r="B13" s="159">
        <v>0</v>
      </c>
    </row>
    <row r="14" spans="1:2">
      <c r="B14" s="16">
        <f>AVERAGE(B2:B13)</f>
        <v>0.14416666666666667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15357-95FE-448C-BE53-654FF16443B7}">
  <dimension ref="A1:O36"/>
  <sheetViews>
    <sheetView workbookViewId="0">
      <selection activeCell="Q13" sqref="Q13"/>
    </sheetView>
  </sheetViews>
  <sheetFormatPr baseColWidth="10" defaultRowHeight="14.25"/>
  <cols>
    <col min="1" max="16384" width="11.42578125" style="55"/>
  </cols>
  <sheetData>
    <row r="1" spans="1:15" ht="15" customHeight="1">
      <c r="A1" s="170"/>
      <c r="B1" s="174" t="s">
        <v>46</v>
      </c>
      <c r="C1" s="174"/>
      <c r="D1" s="174"/>
      <c r="E1" s="174"/>
      <c r="F1" s="174"/>
      <c r="G1" s="174"/>
      <c r="H1" s="174"/>
      <c r="I1" s="174"/>
      <c r="J1" s="174"/>
      <c r="K1" s="174"/>
      <c r="L1" s="95"/>
      <c r="M1" s="95"/>
      <c r="N1" s="95"/>
      <c r="O1" s="95"/>
    </row>
    <row r="2" spans="1:15" ht="30.75" customHeight="1">
      <c r="A2" s="170"/>
      <c r="B2" s="174"/>
      <c r="C2" s="174"/>
      <c r="D2" s="174"/>
      <c r="E2" s="174"/>
      <c r="F2" s="174"/>
      <c r="G2" s="174"/>
      <c r="H2" s="174"/>
      <c r="I2" s="174"/>
      <c r="J2" s="174"/>
      <c r="K2" s="174"/>
      <c r="L2" s="95"/>
      <c r="M2" s="95"/>
      <c r="N2" s="95"/>
      <c r="O2" s="95"/>
    </row>
    <row r="3" spans="1:15" ht="42.75" customHeight="1">
      <c r="A3" s="171"/>
      <c r="B3" s="174"/>
      <c r="C3" s="174"/>
      <c r="D3" s="174"/>
      <c r="E3" s="174"/>
      <c r="F3" s="174"/>
      <c r="G3" s="174"/>
      <c r="H3" s="174"/>
      <c r="I3" s="174"/>
      <c r="J3" s="174"/>
      <c r="K3" s="174"/>
      <c r="L3" s="96"/>
      <c r="M3" s="96"/>
      <c r="N3" s="96"/>
      <c r="O3" s="96"/>
    </row>
    <row r="4" spans="1:15" ht="26.25" customHeight="1">
      <c r="A4" s="172" t="s">
        <v>247</v>
      </c>
      <c r="B4" s="172"/>
      <c r="C4" s="172" t="s">
        <v>248</v>
      </c>
      <c r="D4" s="172"/>
      <c r="E4" s="172"/>
      <c r="F4" s="172"/>
      <c r="G4" s="172"/>
      <c r="H4" s="172"/>
      <c r="I4" s="173" t="s">
        <v>249</v>
      </c>
      <c r="J4" s="173"/>
      <c r="K4" s="173"/>
    </row>
    <row r="5" spans="1:15">
      <c r="A5" s="172"/>
      <c r="B5" s="172"/>
      <c r="C5" s="172"/>
      <c r="D5" s="172"/>
      <c r="E5" s="172"/>
      <c r="F5" s="172"/>
      <c r="G5" s="172"/>
      <c r="H5" s="172"/>
      <c r="I5" s="173"/>
      <c r="J5" s="173"/>
      <c r="K5" s="173"/>
    </row>
    <row r="6" spans="1:15" ht="30" customHeight="1">
      <c r="A6" s="175">
        <v>1</v>
      </c>
      <c r="B6" s="176"/>
      <c r="C6" s="177" t="s">
        <v>250</v>
      </c>
      <c r="D6" s="178"/>
      <c r="E6" s="178"/>
      <c r="F6" s="178"/>
      <c r="G6" s="178"/>
      <c r="H6" s="179"/>
      <c r="I6" s="181">
        <v>45681</v>
      </c>
      <c r="J6" s="180"/>
      <c r="K6" s="176"/>
    </row>
    <row r="7" spans="1:15" ht="30" customHeight="1">
      <c r="A7" s="175"/>
      <c r="B7" s="176"/>
      <c r="C7" s="177"/>
      <c r="D7" s="178"/>
      <c r="E7" s="178"/>
      <c r="F7" s="178"/>
      <c r="G7" s="178"/>
      <c r="H7" s="179"/>
      <c r="I7" s="175"/>
      <c r="J7" s="180"/>
      <c r="K7" s="176"/>
    </row>
    <row r="8" spans="1:15" ht="30" customHeight="1">
      <c r="A8" s="175"/>
      <c r="B8" s="176"/>
      <c r="C8" s="177"/>
      <c r="D8" s="178"/>
      <c r="E8" s="178"/>
      <c r="F8" s="178"/>
      <c r="G8" s="178"/>
      <c r="H8" s="179"/>
      <c r="I8" s="175"/>
      <c r="J8" s="180"/>
      <c r="K8" s="176"/>
    </row>
    <row r="9" spans="1:15" ht="30" customHeight="1">
      <c r="A9" s="175"/>
      <c r="B9" s="176"/>
      <c r="C9" s="177"/>
      <c r="D9" s="178"/>
      <c r="E9" s="178"/>
      <c r="F9" s="178"/>
      <c r="G9" s="178"/>
      <c r="H9" s="179"/>
      <c r="I9" s="175"/>
      <c r="J9" s="180"/>
      <c r="K9" s="176"/>
    </row>
    <row r="10" spans="1:15" ht="30" customHeight="1">
      <c r="A10" s="175"/>
      <c r="B10" s="176"/>
      <c r="C10" s="177"/>
      <c r="D10" s="178"/>
      <c r="E10" s="178"/>
      <c r="F10" s="178"/>
      <c r="G10" s="178"/>
      <c r="H10" s="179"/>
      <c r="I10" s="175"/>
      <c r="J10" s="180"/>
      <c r="K10" s="176"/>
    </row>
    <row r="11" spans="1:15" ht="30" customHeight="1">
      <c r="A11" s="175"/>
      <c r="B11" s="176"/>
      <c r="C11" s="177"/>
      <c r="D11" s="178"/>
      <c r="E11" s="178"/>
      <c r="F11" s="178"/>
      <c r="G11" s="178"/>
      <c r="H11" s="179"/>
      <c r="I11" s="175"/>
      <c r="J11" s="180"/>
      <c r="K11" s="176"/>
    </row>
    <row r="12" spans="1:15" ht="30" customHeight="1">
      <c r="A12" s="175"/>
      <c r="B12" s="176"/>
      <c r="C12" s="177"/>
      <c r="D12" s="178"/>
      <c r="E12" s="178"/>
      <c r="F12" s="178"/>
      <c r="G12" s="178"/>
      <c r="H12" s="179"/>
      <c r="I12" s="175"/>
      <c r="J12" s="180"/>
      <c r="K12" s="176"/>
    </row>
    <row r="13" spans="1:15" ht="30" customHeight="1">
      <c r="A13" s="175"/>
      <c r="B13" s="176"/>
      <c r="C13" s="177"/>
      <c r="D13" s="178"/>
      <c r="E13" s="178"/>
      <c r="F13" s="178"/>
      <c r="G13" s="178"/>
      <c r="H13" s="179"/>
      <c r="I13" s="175"/>
      <c r="J13" s="180"/>
      <c r="K13" s="176"/>
    </row>
    <row r="14" spans="1:15" ht="30" customHeight="1">
      <c r="A14" s="175"/>
      <c r="B14" s="176"/>
      <c r="C14" s="177"/>
      <c r="D14" s="178"/>
      <c r="E14" s="178"/>
      <c r="F14" s="178"/>
      <c r="G14" s="178"/>
      <c r="H14" s="179"/>
      <c r="I14" s="175"/>
      <c r="J14" s="180"/>
      <c r="K14" s="176"/>
    </row>
    <row r="15" spans="1:15" ht="30" customHeight="1">
      <c r="A15" s="175"/>
      <c r="B15" s="176"/>
      <c r="C15" s="177"/>
      <c r="D15" s="178"/>
      <c r="E15" s="178"/>
      <c r="F15" s="178"/>
      <c r="G15" s="178"/>
      <c r="H15" s="179"/>
      <c r="I15" s="175"/>
      <c r="J15" s="180"/>
      <c r="K15" s="176"/>
    </row>
    <row r="16" spans="1:15" ht="30" customHeight="1">
      <c r="A16" s="175"/>
      <c r="B16" s="176"/>
      <c r="C16" s="177"/>
      <c r="D16" s="178"/>
      <c r="E16" s="178"/>
      <c r="F16" s="178"/>
      <c r="G16" s="178"/>
      <c r="H16" s="179"/>
      <c r="I16" s="175"/>
      <c r="J16" s="180"/>
      <c r="K16" s="176"/>
    </row>
    <row r="17" spans="1:11" ht="30" customHeight="1">
      <c r="A17" s="175"/>
      <c r="B17" s="176"/>
      <c r="C17" s="177"/>
      <c r="D17" s="178"/>
      <c r="E17" s="178"/>
      <c r="F17" s="178"/>
      <c r="G17" s="178"/>
      <c r="H17" s="179"/>
      <c r="I17" s="175"/>
      <c r="J17" s="180"/>
      <c r="K17" s="176"/>
    </row>
    <row r="18" spans="1:11" ht="30" customHeight="1">
      <c r="A18" s="175"/>
      <c r="B18" s="176"/>
      <c r="C18" s="177"/>
      <c r="D18" s="178"/>
      <c r="E18" s="178"/>
      <c r="F18" s="178"/>
      <c r="G18" s="178"/>
      <c r="H18" s="179"/>
      <c r="I18" s="175"/>
      <c r="J18" s="180"/>
      <c r="K18" s="176"/>
    </row>
    <row r="19" spans="1:11" ht="30" customHeight="1">
      <c r="A19" s="175"/>
      <c r="B19" s="176"/>
      <c r="C19" s="177"/>
      <c r="D19" s="178"/>
      <c r="E19" s="178"/>
      <c r="F19" s="178"/>
      <c r="G19" s="178"/>
      <c r="H19" s="179"/>
      <c r="I19" s="175"/>
      <c r="J19" s="180"/>
      <c r="K19" s="176"/>
    </row>
    <row r="20" spans="1:11" ht="30" customHeight="1">
      <c r="A20" s="175"/>
      <c r="B20" s="176"/>
      <c r="C20" s="177"/>
      <c r="D20" s="178"/>
      <c r="E20" s="178"/>
      <c r="F20" s="178"/>
      <c r="G20" s="178"/>
      <c r="H20" s="179"/>
      <c r="I20" s="175"/>
      <c r="J20" s="180"/>
      <c r="K20" s="176"/>
    </row>
    <row r="21" spans="1:11" ht="30" customHeight="1">
      <c r="A21" s="175"/>
      <c r="B21" s="176"/>
      <c r="C21" s="177"/>
      <c r="D21" s="178"/>
      <c r="E21" s="178"/>
      <c r="F21" s="178"/>
      <c r="G21" s="178"/>
      <c r="H21" s="179"/>
      <c r="I21" s="175"/>
      <c r="J21" s="180"/>
      <c r="K21" s="176"/>
    </row>
    <row r="22" spans="1:11" ht="30" customHeight="1">
      <c r="A22" s="175"/>
      <c r="B22" s="176"/>
      <c r="C22" s="177"/>
      <c r="D22" s="178"/>
      <c r="E22" s="178"/>
      <c r="F22" s="178"/>
      <c r="G22" s="178"/>
      <c r="H22" s="179"/>
      <c r="I22" s="175"/>
      <c r="J22" s="180"/>
      <c r="K22" s="176"/>
    </row>
    <row r="23" spans="1:11" ht="30" customHeight="1">
      <c r="A23" s="175"/>
      <c r="B23" s="176"/>
      <c r="C23" s="177"/>
      <c r="D23" s="178"/>
      <c r="E23" s="178"/>
      <c r="F23" s="178"/>
      <c r="G23" s="178"/>
      <c r="H23" s="179"/>
      <c r="I23" s="175"/>
      <c r="J23" s="180"/>
      <c r="K23" s="176"/>
    </row>
    <row r="24" spans="1:11" ht="30" customHeight="1">
      <c r="A24" s="175"/>
      <c r="B24" s="176"/>
      <c r="C24" s="177"/>
      <c r="D24" s="178"/>
      <c r="E24" s="178"/>
      <c r="F24" s="178"/>
      <c r="G24" s="178"/>
      <c r="H24" s="179"/>
      <c r="I24" s="175"/>
      <c r="J24" s="180"/>
      <c r="K24" s="176"/>
    </row>
    <row r="25" spans="1:11" ht="30" customHeight="1">
      <c r="A25" s="175"/>
      <c r="B25" s="176"/>
      <c r="C25" s="177"/>
      <c r="D25" s="178"/>
      <c r="E25" s="178"/>
      <c r="F25" s="178"/>
      <c r="G25" s="178"/>
      <c r="H25" s="179"/>
      <c r="I25" s="175"/>
      <c r="J25" s="180"/>
      <c r="K25" s="176"/>
    </row>
    <row r="26" spans="1:11" ht="30" customHeight="1">
      <c r="A26" s="175"/>
      <c r="B26" s="176"/>
      <c r="C26" s="177"/>
      <c r="D26" s="178"/>
      <c r="E26" s="178"/>
      <c r="F26" s="178"/>
      <c r="G26" s="178"/>
      <c r="H26" s="179"/>
      <c r="I26" s="175"/>
      <c r="J26" s="180"/>
      <c r="K26" s="176"/>
    </row>
    <row r="27" spans="1:11" ht="30" customHeight="1">
      <c r="A27" s="175"/>
      <c r="B27" s="176"/>
      <c r="C27" s="177"/>
      <c r="D27" s="178"/>
      <c r="E27" s="178"/>
      <c r="F27" s="178"/>
      <c r="G27" s="178"/>
      <c r="H27" s="179"/>
      <c r="I27" s="175"/>
      <c r="J27" s="180"/>
      <c r="K27" s="176"/>
    </row>
    <row r="28" spans="1:11" ht="30" customHeight="1">
      <c r="A28" s="175"/>
      <c r="B28" s="176"/>
      <c r="C28" s="177"/>
      <c r="D28" s="178"/>
      <c r="E28" s="178"/>
      <c r="F28" s="178"/>
      <c r="G28" s="178"/>
      <c r="H28" s="179"/>
      <c r="I28" s="175"/>
      <c r="J28" s="180"/>
      <c r="K28" s="176"/>
    </row>
    <row r="29" spans="1:11" ht="30" customHeight="1">
      <c r="A29" s="175"/>
      <c r="B29" s="176"/>
      <c r="C29" s="177"/>
      <c r="D29" s="178"/>
      <c r="E29" s="178"/>
      <c r="F29" s="178"/>
      <c r="G29" s="178"/>
      <c r="H29" s="179"/>
      <c r="I29" s="175"/>
      <c r="J29" s="180"/>
      <c r="K29" s="176"/>
    </row>
    <row r="30" spans="1:11" ht="30" customHeight="1">
      <c r="A30" s="175"/>
      <c r="B30" s="176"/>
      <c r="C30" s="177"/>
      <c r="D30" s="178"/>
      <c r="E30" s="178"/>
      <c r="F30" s="178"/>
      <c r="G30" s="178"/>
      <c r="H30" s="179"/>
      <c r="I30" s="175"/>
      <c r="J30" s="180"/>
      <c r="K30" s="176"/>
    </row>
    <row r="31" spans="1:11" ht="30" customHeight="1">
      <c r="A31" s="175"/>
      <c r="B31" s="176"/>
      <c r="C31" s="177"/>
      <c r="D31" s="178"/>
      <c r="E31" s="178"/>
      <c r="F31" s="178"/>
      <c r="G31" s="178"/>
      <c r="H31" s="179"/>
      <c r="I31" s="175"/>
      <c r="J31" s="180"/>
      <c r="K31" s="176"/>
    </row>
    <row r="32" spans="1:11" ht="30" customHeight="1">
      <c r="A32" s="175"/>
      <c r="B32" s="176"/>
      <c r="C32" s="177"/>
      <c r="D32" s="178"/>
      <c r="E32" s="178"/>
      <c r="F32" s="178"/>
      <c r="G32" s="178"/>
      <c r="H32" s="179"/>
      <c r="I32" s="175"/>
      <c r="J32" s="180"/>
      <c r="K32" s="176"/>
    </row>
    <row r="33" spans="1:11" ht="30" customHeight="1">
      <c r="A33" s="175"/>
      <c r="B33" s="176"/>
      <c r="C33" s="177"/>
      <c r="D33" s="178"/>
      <c r="E33" s="178"/>
      <c r="F33" s="178"/>
      <c r="G33" s="178"/>
      <c r="H33" s="179"/>
      <c r="I33" s="175"/>
      <c r="J33" s="180"/>
      <c r="K33" s="176"/>
    </row>
    <row r="34" spans="1:11" ht="30" customHeight="1">
      <c r="A34" s="175"/>
      <c r="B34" s="176"/>
      <c r="C34" s="177"/>
      <c r="D34" s="178"/>
      <c r="E34" s="178"/>
      <c r="F34" s="178"/>
      <c r="G34" s="178"/>
      <c r="H34" s="179"/>
      <c r="I34" s="175"/>
      <c r="J34" s="180"/>
      <c r="K34" s="176"/>
    </row>
    <row r="35" spans="1:11" ht="30" customHeight="1">
      <c r="A35" s="175"/>
      <c r="B35" s="176"/>
      <c r="C35" s="177"/>
      <c r="D35" s="178"/>
      <c r="E35" s="178"/>
      <c r="F35" s="178"/>
      <c r="G35" s="178"/>
      <c r="H35" s="179"/>
      <c r="I35" s="175"/>
      <c r="J35" s="180"/>
      <c r="K35" s="176"/>
    </row>
    <row r="36" spans="1:11" ht="30" customHeight="1">
      <c r="A36" s="175"/>
      <c r="B36" s="176"/>
      <c r="C36" s="177"/>
      <c r="D36" s="178"/>
      <c r="E36" s="178"/>
      <c r="F36" s="178"/>
      <c r="G36" s="178"/>
      <c r="H36" s="179"/>
      <c r="I36" s="175"/>
      <c r="J36" s="180"/>
      <c r="K36" s="176"/>
    </row>
  </sheetData>
  <mergeCells count="98">
    <mergeCell ref="I25:K25"/>
    <mergeCell ref="I26:K26"/>
    <mergeCell ref="I27:K27"/>
    <mergeCell ref="I28:K28"/>
    <mergeCell ref="I36:K36"/>
    <mergeCell ref="I30:K30"/>
    <mergeCell ref="I31:K31"/>
    <mergeCell ref="I32:K32"/>
    <mergeCell ref="I33:K33"/>
    <mergeCell ref="I34:K34"/>
    <mergeCell ref="I35:K35"/>
    <mergeCell ref="I12:K12"/>
    <mergeCell ref="I13:K13"/>
    <mergeCell ref="I14:K14"/>
    <mergeCell ref="I15:K15"/>
    <mergeCell ref="I16:K16"/>
    <mergeCell ref="I17:K17"/>
    <mergeCell ref="C33:H33"/>
    <mergeCell ref="C34:H34"/>
    <mergeCell ref="C35:H35"/>
    <mergeCell ref="C36:H36"/>
    <mergeCell ref="C31:H31"/>
    <mergeCell ref="C32:H32"/>
    <mergeCell ref="C20:H20"/>
    <mergeCell ref="I29:K29"/>
    <mergeCell ref="I18:K18"/>
    <mergeCell ref="I19:K19"/>
    <mergeCell ref="I20:K20"/>
    <mergeCell ref="I21:K21"/>
    <mergeCell ref="I22:K22"/>
    <mergeCell ref="I23:K23"/>
    <mergeCell ref="I24:K24"/>
    <mergeCell ref="I6:K6"/>
    <mergeCell ref="I7:K7"/>
    <mergeCell ref="I8:K8"/>
    <mergeCell ref="I9:K9"/>
    <mergeCell ref="I10:K10"/>
    <mergeCell ref="I11:K11"/>
    <mergeCell ref="C27:H27"/>
    <mergeCell ref="C28:H28"/>
    <mergeCell ref="C29:H29"/>
    <mergeCell ref="C30:H30"/>
    <mergeCell ref="C21:H21"/>
    <mergeCell ref="C22:H22"/>
    <mergeCell ref="C23:H23"/>
    <mergeCell ref="C24:H24"/>
    <mergeCell ref="C25:H25"/>
    <mergeCell ref="C26:H26"/>
    <mergeCell ref="C15:H15"/>
    <mergeCell ref="C16:H16"/>
    <mergeCell ref="C17:H17"/>
    <mergeCell ref="C18:H18"/>
    <mergeCell ref="C19:H19"/>
    <mergeCell ref="A36:B36"/>
    <mergeCell ref="C6:H6"/>
    <mergeCell ref="C7:H7"/>
    <mergeCell ref="C8:H8"/>
    <mergeCell ref="C9:H9"/>
    <mergeCell ref="C10:H10"/>
    <mergeCell ref="C11:H11"/>
    <mergeCell ref="C12:H12"/>
    <mergeCell ref="C13:H13"/>
    <mergeCell ref="C14:H14"/>
    <mergeCell ref="A30:B30"/>
    <mergeCell ref="A31:B31"/>
    <mergeCell ref="A32:B32"/>
    <mergeCell ref="A33:B33"/>
    <mergeCell ref="A34:B34"/>
    <mergeCell ref="A35:B35"/>
    <mergeCell ref="A29:B29"/>
    <mergeCell ref="A18:B18"/>
    <mergeCell ref="A19:B19"/>
    <mergeCell ref="A20:B20"/>
    <mergeCell ref="A21:B21"/>
    <mergeCell ref="A22:B22"/>
    <mergeCell ref="A23:B23"/>
    <mergeCell ref="A24:B24"/>
    <mergeCell ref="A25:B25"/>
    <mergeCell ref="A26:B26"/>
    <mergeCell ref="A27:B27"/>
    <mergeCell ref="A28:B28"/>
    <mergeCell ref="A17:B17"/>
    <mergeCell ref="A6:B6"/>
    <mergeCell ref="A7:B7"/>
    <mergeCell ref="A8:B8"/>
    <mergeCell ref="A9:B9"/>
    <mergeCell ref="A10:B10"/>
    <mergeCell ref="A11:B11"/>
    <mergeCell ref="A12:B12"/>
    <mergeCell ref="A13:B13"/>
    <mergeCell ref="A14:B14"/>
    <mergeCell ref="A15:B15"/>
    <mergeCell ref="A16:B16"/>
    <mergeCell ref="A1:A3"/>
    <mergeCell ref="A4:B5"/>
    <mergeCell ref="C4:H5"/>
    <mergeCell ref="I4:K5"/>
    <mergeCell ref="B1:K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75ED5-634C-4CA1-B7A4-72BF222F7424}">
  <dimension ref="A1:Q35"/>
  <sheetViews>
    <sheetView tabSelected="1" workbookViewId="0">
      <selection sqref="A1:B7"/>
    </sheetView>
  </sheetViews>
  <sheetFormatPr baseColWidth="10" defaultRowHeight="15"/>
  <cols>
    <col min="11" max="11" width="22.140625" customWidth="1"/>
  </cols>
  <sheetData>
    <row r="1" spans="1:11">
      <c r="A1" s="182" t="s">
        <v>87</v>
      </c>
      <c r="B1" s="182"/>
      <c r="C1" s="183" t="s">
        <v>0</v>
      </c>
      <c r="D1" s="184"/>
      <c r="E1" s="184"/>
      <c r="F1" s="184"/>
      <c r="G1" s="184"/>
      <c r="H1" s="184"/>
      <c r="I1" s="184"/>
      <c r="J1" s="184"/>
      <c r="K1" s="184"/>
    </row>
    <row r="2" spans="1:11">
      <c r="A2" s="182"/>
      <c r="B2" s="182"/>
      <c r="C2" s="184"/>
      <c r="D2" s="184"/>
      <c r="E2" s="184"/>
      <c r="F2" s="184"/>
      <c r="G2" s="184"/>
      <c r="H2" s="184"/>
      <c r="I2" s="184"/>
      <c r="J2" s="184"/>
      <c r="K2" s="184"/>
    </row>
    <row r="3" spans="1:11">
      <c r="A3" s="182"/>
      <c r="B3" s="182"/>
      <c r="C3" s="184"/>
      <c r="D3" s="184"/>
      <c r="E3" s="184"/>
      <c r="F3" s="184"/>
      <c r="G3" s="184"/>
      <c r="H3" s="184"/>
      <c r="I3" s="184"/>
      <c r="J3" s="184"/>
      <c r="K3" s="184"/>
    </row>
    <row r="4" spans="1:11">
      <c r="A4" s="182"/>
      <c r="B4" s="182"/>
      <c r="C4" s="184"/>
      <c r="D4" s="184"/>
      <c r="E4" s="184"/>
      <c r="F4" s="184"/>
      <c r="G4" s="184"/>
      <c r="H4" s="184"/>
      <c r="I4" s="184"/>
      <c r="J4" s="184"/>
      <c r="K4" s="184"/>
    </row>
    <row r="5" spans="1:11">
      <c r="A5" s="182"/>
      <c r="B5" s="182"/>
      <c r="C5" s="184"/>
      <c r="D5" s="184"/>
      <c r="E5" s="184"/>
      <c r="F5" s="184"/>
      <c r="G5" s="184"/>
      <c r="H5" s="184"/>
      <c r="I5" s="184"/>
      <c r="J5" s="184"/>
      <c r="K5" s="184"/>
    </row>
    <row r="6" spans="1:11">
      <c r="A6" s="182"/>
      <c r="B6" s="182"/>
      <c r="C6" s="184"/>
      <c r="D6" s="184"/>
      <c r="E6" s="184"/>
      <c r="F6" s="184"/>
      <c r="G6" s="184"/>
      <c r="H6" s="184"/>
      <c r="I6" s="184"/>
      <c r="J6" s="184"/>
      <c r="K6" s="184"/>
    </row>
    <row r="7" spans="1:11">
      <c r="A7" s="182"/>
      <c r="B7" s="182"/>
      <c r="C7" s="184"/>
      <c r="D7" s="184"/>
      <c r="E7" s="184"/>
      <c r="F7" s="184"/>
      <c r="G7" s="184"/>
      <c r="H7" s="184"/>
      <c r="I7" s="184"/>
      <c r="J7" s="184"/>
      <c r="K7" s="184"/>
    </row>
    <row r="8" spans="1:11">
      <c r="A8" s="182"/>
      <c r="B8" s="182"/>
      <c r="C8" s="182"/>
      <c r="D8" s="182"/>
      <c r="E8" s="182"/>
      <c r="F8" s="182"/>
      <c r="G8" s="182"/>
      <c r="H8" s="182"/>
      <c r="I8" s="182"/>
      <c r="J8" s="182"/>
      <c r="K8" s="182"/>
    </row>
    <row r="9" spans="1:11">
      <c r="A9" s="182"/>
      <c r="B9" s="182"/>
      <c r="C9" s="182"/>
      <c r="D9" s="182"/>
      <c r="E9" s="182"/>
      <c r="F9" s="182"/>
      <c r="G9" s="182"/>
      <c r="H9" s="182"/>
      <c r="I9" s="182"/>
      <c r="J9" s="182"/>
      <c r="K9" s="182"/>
    </row>
    <row r="10" spans="1:11">
      <c r="A10" s="182"/>
      <c r="B10" s="182"/>
      <c r="C10" s="182"/>
      <c r="D10" s="182"/>
      <c r="E10" s="182"/>
      <c r="F10" s="182"/>
      <c r="G10" s="182"/>
      <c r="H10" s="182"/>
      <c r="I10" s="182"/>
      <c r="J10" s="182"/>
      <c r="K10" s="182"/>
    </row>
    <row r="11" spans="1:11">
      <c r="A11" s="182"/>
      <c r="B11" s="182"/>
      <c r="C11" s="182"/>
      <c r="D11" s="182"/>
      <c r="E11" s="182"/>
      <c r="F11" s="182"/>
      <c r="G11" s="182"/>
      <c r="H11" s="182"/>
      <c r="I11" s="182"/>
      <c r="J11" s="182"/>
      <c r="K11" s="182"/>
    </row>
    <row r="12" spans="1:11">
      <c r="A12" s="182"/>
      <c r="B12" s="182"/>
      <c r="C12" s="182"/>
      <c r="D12" s="182"/>
      <c r="E12" s="182"/>
      <c r="F12" s="182"/>
      <c r="G12" s="182"/>
      <c r="H12" s="182"/>
      <c r="I12" s="182"/>
      <c r="J12" s="182"/>
      <c r="K12" s="182"/>
    </row>
    <row r="13" spans="1:11">
      <c r="A13" s="182"/>
      <c r="B13" s="182"/>
      <c r="C13" s="182"/>
      <c r="D13" s="182"/>
      <c r="E13" s="182"/>
      <c r="F13" s="182"/>
      <c r="G13" s="182"/>
      <c r="H13" s="182"/>
      <c r="I13" s="182"/>
      <c r="J13" s="182"/>
      <c r="K13" s="182"/>
    </row>
    <row r="14" spans="1:11">
      <c r="A14" s="182"/>
      <c r="B14" s="182"/>
      <c r="C14" s="182"/>
      <c r="D14" s="182"/>
      <c r="E14" s="182"/>
      <c r="F14" s="182"/>
      <c r="G14" s="182"/>
      <c r="H14" s="182"/>
      <c r="I14" s="182"/>
      <c r="J14" s="182"/>
      <c r="K14" s="182"/>
    </row>
    <row r="15" spans="1:11">
      <c r="A15" s="182"/>
      <c r="B15" s="182"/>
      <c r="C15" s="182"/>
      <c r="D15" s="182"/>
      <c r="E15" s="182"/>
      <c r="F15" s="182"/>
      <c r="G15" s="182"/>
      <c r="H15" s="182"/>
      <c r="I15" s="182"/>
      <c r="J15" s="182"/>
      <c r="K15" s="182"/>
    </row>
    <row r="16" spans="1:11">
      <c r="A16" s="182"/>
      <c r="B16" s="182"/>
      <c r="C16" s="182"/>
      <c r="D16" s="182"/>
      <c r="E16" s="182"/>
      <c r="F16" s="182"/>
      <c r="G16" s="182"/>
      <c r="H16" s="182"/>
      <c r="I16" s="182"/>
      <c r="J16" s="182"/>
      <c r="K16" s="182"/>
    </row>
    <row r="17" spans="1:17">
      <c r="A17" s="182"/>
      <c r="B17" s="182"/>
      <c r="C17" s="182"/>
      <c r="D17" s="182"/>
      <c r="E17" s="182"/>
      <c r="F17" s="182"/>
      <c r="G17" s="182"/>
      <c r="H17" s="182"/>
      <c r="I17" s="182"/>
      <c r="J17" s="182"/>
      <c r="K17" s="182"/>
    </row>
    <row r="18" spans="1:17">
      <c r="A18" s="182"/>
      <c r="B18" s="182"/>
      <c r="C18" s="182"/>
      <c r="D18" s="182"/>
      <c r="E18" s="182"/>
      <c r="F18" s="182"/>
      <c r="G18" s="182"/>
      <c r="H18" s="182"/>
      <c r="I18" s="182"/>
      <c r="J18" s="182"/>
      <c r="K18" s="182"/>
    </row>
    <row r="19" spans="1:17">
      <c r="A19" s="182"/>
      <c r="B19" s="182"/>
      <c r="C19" s="182"/>
      <c r="D19" s="182"/>
      <c r="E19" s="182"/>
      <c r="F19" s="182"/>
      <c r="G19" s="182"/>
      <c r="H19" s="182"/>
      <c r="I19" s="182"/>
      <c r="J19" s="182"/>
      <c r="K19" s="182"/>
    </row>
    <row r="20" spans="1:17">
      <c r="A20" s="182"/>
      <c r="B20" s="182"/>
      <c r="C20" s="182"/>
      <c r="D20" s="182"/>
      <c r="E20" s="182"/>
      <c r="F20" s="182"/>
      <c r="G20" s="182"/>
      <c r="H20" s="182"/>
      <c r="I20" s="182"/>
      <c r="J20" s="182"/>
      <c r="K20" s="182"/>
    </row>
    <row r="21" spans="1:17">
      <c r="A21" s="182"/>
      <c r="B21" s="182"/>
      <c r="C21" s="182"/>
      <c r="D21" s="182"/>
      <c r="E21" s="182"/>
      <c r="F21" s="182"/>
      <c r="G21" s="182"/>
      <c r="H21" s="182"/>
      <c r="I21" s="182"/>
      <c r="J21" s="182"/>
      <c r="K21" s="182"/>
    </row>
    <row r="22" spans="1:17">
      <c r="A22" s="182"/>
      <c r="B22" s="182"/>
      <c r="C22" s="182"/>
      <c r="D22" s="182"/>
      <c r="E22" s="182"/>
      <c r="F22" s="182"/>
      <c r="G22" s="182"/>
      <c r="H22" s="182"/>
      <c r="I22" s="182"/>
      <c r="J22" s="182"/>
      <c r="K22" s="182"/>
    </row>
    <row r="23" spans="1:17">
      <c r="A23" s="182"/>
      <c r="B23" s="182"/>
      <c r="C23" s="182"/>
      <c r="D23" s="182"/>
      <c r="E23" s="182"/>
      <c r="F23" s="182"/>
      <c r="G23" s="182"/>
      <c r="H23" s="182"/>
      <c r="I23" s="182"/>
      <c r="J23" s="182"/>
      <c r="K23" s="182"/>
    </row>
    <row r="24" spans="1:17">
      <c r="A24" s="182"/>
      <c r="B24" s="182"/>
      <c r="C24" s="182"/>
      <c r="D24" s="182"/>
      <c r="E24" s="182"/>
      <c r="F24" s="182"/>
      <c r="G24" s="182"/>
      <c r="H24" s="182"/>
      <c r="I24" s="182"/>
      <c r="J24" s="182"/>
      <c r="K24" s="182"/>
    </row>
    <row r="25" spans="1:17">
      <c r="A25" s="182"/>
      <c r="B25" s="182"/>
      <c r="C25" s="182"/>
      <c r="D25" s="182"/>
      <c r="E25" s="182"/>
      <c r="F25" s="182"/>
      <c r="G25" s="182"/>
      <c r="H25" s="182"/>
      <c r="I25" s="182"/>
      <c r="J25" s="182"/>
      <c r="K25" s="182"/>
    </row>
    <row r="26" spans="1:17">
      <c r="A26" s="182"/>
      <c r="B26" s="182"/>
      <c r="C26" s="182"/>
      <c r="D26" s="182"/>
      <c r="E26" s="182"/>
      <c r="F26" s="182"/>
      <c r="G26" s="182"/>
      <c r="H26" s="182"/>
      <c r="I26" s="182"/>
      <c r="J26" s="182"/>
      <c r="K26" s="182"/>
    </row>
    <row r="27" spans="1:17">
      <c r="A27" s="182"/>
      <c r="B27" s="182"/>
      <c r="C27" s="182"/>
      <c r="D27" s="182"/>
      <c r="E27" s="182"/>
      <c r="F27" s="182"/>
      <c r="G27" s="182"/>
      <c r="H27" s="182"/>
      <c r="I27" s="182"/>
      <c r="J27" s="182"/>
      <c r="K27" s="182"/>
    </row>
    <row r="28" spans="1:17">
      <c r="A28" s="182"/>
      <c r="B28" s="182"/>
      <c r="C28" s="182"/>
      <c r="D28" s="182"/>
      <c r="E28" s="182"/>
      <c r="F28" s="182"/>
      <c r="G28" s="182"/>
      <c r="H28" s="182"/>
      <c r="I28" s="182"/>
      <c r="J28" s="182"/>
      <c r="K28" s="182"/>
      <c r="P28" s="97"/>
      <c r="Q28" s="97"/>
    </row>
    <row r="29" spans="1:17">
      <c r="A29" s="182"/>
      <c r="B29" s="182"/>
      <c r="C29" s="182"/>
      <c r="D29" s="182"/>
      <c r="E29" s="182"/>
      <c r="F29" s="182"/>
      <c r="G29" s="182"/>
      <c r="H29" s="182"/>
      <c r="I29" s="182"/>
      <c r="J29" s="182"/>
      <c r="K29" s="182"/>
      <c r="P29" s="97"/>
      <c r="Q29" s="97"/>
    </row>
    <row r="30" spans="1:17">
      <c r="A30" s="182"/>
      <c r="B30" s="182"/>
      <c r="C30" s="182"/>
      <c r="D30" s="182"/>
      <c r="E30" s="182"/>
      <c r="F30" s="182"/>
      <c r="G30" s="182"/>
      <c r="H30" s="182"/>
      <c r="I30" s="182"/>
      <c r="J30" s="182"/>
      <c r="K30" s="182"/>
      <c r="P30" s="97"/>
      <c r="Q30" s="97"/>
    </row>
    <row r="31" spans="1:17">
      <c r="A31" s="182"/>
      <c r="B31" s="182"/>
      <c r="C31" s="182"/>
      <c r="D31" s="182"/>
      <c r="E31" s="182"/>
      <c r="F31" s="182"/>
      <c r="G31" s="182"/>
      <c r="H31" s="182"/>
      <c r="I31" s="182"/>
      <c r="J31" s="182"/>
      <c r="K31" s="182"/>
      <c r="P31" s="97"/>
      <c r="Q31" s="97"/>
    </row>
    <row r="32" spans="1:17">
      <c r="A32" s="182"/>
      <c r="B32" s="182"/>
      <c r="C32" s="182"/>
      <c r="D32" s="182"/>
      <c r="E32" s="182"/>
      <c r="F32" s="182"/>
      <c r="G32" s="182"/>
      <c r="H32" s="182"/>
      <c r="I32" s="182"/>
      <c r="J32" s="182"/>
      <c r="K32" s="182"/>
      <c r="P32" s="97"/>
      <c r="Q32" s="97"/>
    </row>
    <row r="33" spans="1:17">
      <c r="A33" s="182"/>
      <c r="B33" s="182"/>
      <c r="C33" s="182"/>
      <c r="D33" s="182"/>
      <c r="E33" s="182"/>
      <c r="F33" s="182"/>
      <c r="G33" s="182"/>
      <c r="H33" s="182"/>
      <c r="I33" s="182"/>
      <c r="J33" s="182"/>
      <c r="K33" s="182"/>
      <c r="P33" s="97"/>
      <c r="Q33" s="97"/>
    </row>
    <row r="34" spans="1:17">
      <c r="A34" s="182"/>
      <c r="B34" s="182"/>
      <c r="C34" s="182"/>
      <c r="D34" s="182"/>
      <c r="E34" s="182"/>
      <c r="F34" s="182"/>
      <c r="G34" s="182"/>
      <c r="H34" s="182"/>
      <c r="I34" s="182"/>
      <c r="J34" s="182"/>
      <c r="K34" s="182"/>
      <c r="P34" s="97"/>
      <c r="Q34" s="97"/>
    </row>
    <row r="35" spans="1:17">
      <c r="A35" s="182"/>
      <c r="B35" s="182"/>
      <c r="C35" s="182"/>
      <c r="D35" s="182"/>
      <c r="E35" s="182"/>
      <c r="F35" s="182"/>
      <c r="G35" s="182"/>
      <c r="H35" s="182"/>
      <c r="I35" s="182"/>
      <c r="J35" s="182"/>
      <c r="K35" s="182"/>
    </row>
  </sheetData>
  <mergeCells count="3">
    <mergeCell ref="A1:B7"/>
    <mergeCell ref="C1:K7"/>
    <mergeCell ref="A8:K35"/>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EF98F-1CF5-40BB-BB3F-5E1F2FE735FC}">
  <sheetPr>
    <tabColor rgb="FFCC3300"/>
  </sheetPr>
  <dimension ref="A1:O25"/>
  <sheetViews>
    <sheetView topLeftCell="D4" workbookViewId="0">
      <selection activeCell="O20" sqref="O20"/>
    </sheetView>
  </sheetViews>
  <sheetFormatPr baseColWidth="10" defaultRowHeight="15"/>
  <cols>
    <col min="1" max="1" width="23.140625" customWidth="1"/>
    <col min="2" max="2" width="22.28515625" customWidth="1"/>
    <col min="3" max="3" width="48.7109375" customWidth="1"/>
    <col min="4" max="4" width="23.42578125" customWidth="1"/>
    <col min="5" max="5" width="45.5703125" customWidth="1"/>
    <col min="6" max="6" width="14.5703125" customWidth="1"/>
    <col min="7" max="7" width="13.7109375" customWidth="1"/>
    <col min="8" max="8" width="15" customWidth="1"/>
    <col min="9" max="9" width="22.28515625" customWidth="1"/>
    <col min="10" max="10" width="13.85546875" customWidth="1"/>
    <col min="11" max="11" width="16.140625" customWidth="1"/>
    <col min="12" max="12" width="17.7109375" customWidth="1"/>
    <col min="13" max="13" width="15.28515625" customWidth="1"/>
    <col min="14" max="14" width="22.85546875" customWidth="1"/>
    <col min="15" max="15" width="22" customWidth="1"/>
  </cols>
  <sheetData>
    <row r="1" spans="1:15">
      <c r="A1" s="185"/>
      <c r="B1" s="187" t="s">
        <v>46</v>
      </c>
      <c r="C1" s="187"/>
      <c r="D1" s="187"/>
      <c r="E1" s="187"/>
      <c r="F1" s="187"/>
      <c r="G1" s="187"/>
      <c r="H1" s="187"/>
      <c r="I1" s="187"/>
      <c r="J1" s="187"/>
      <c r="K1" s="187"/>
      <c r="L1" s="187"/>
      <c r="M1" s="187"/>
      <c r="N1" s="187"/>
      <c r="O1" s="187"/>
    </row>
    <row r="2" spans="1:15" ht="30.75" customHeight="1">
      <c r="A2" s="185"/>
      <c r="B2" s="187"/>
      <c r="C2" s="187"/>
      <c r="D2" s="187"/>
      <c r="E2" s="187"/>
      <c r="F2" s="187"/>
      <c r="G2" s="187"/>
      <c r="H2" s="187"/>
      <c r="I2" s="187"/>
      <c r="J2" s="187"/>
      <c r="K2" s="187"/>
      <c r="L2" s="187"/>
      <c r="M2" s="187"/>
      <c r="N2" s="187"/>
      <c r="O2" s="187"/>
    </row>
    <row r="3" spans="1:15" ht="42.75" customHeight="1">
      <c r="A3" s="186"/>
      <c r="B3" s="188"/>
      <c r="C3" s="188"/>
      <c r="D3" s="188"/>
      <c r="E3" s="188"/>
      <c r="F3" s="188"/>
      <c r="G3" s="188"/>
      <c r="H3" s="188"/>
      <c r="I3" s="188"/>
      <c r="J3" s="188"/>
      <c r="K3" s="188"/>
      <c r="L3" s="188"/>
      <c r="M3" s="188"/>
      <c r="N3" s="188"/>
      <c r="O3" s="188"/>
    </row>
    <row r="4" spans="1:15" s="22" customFormat="1" ht="42" customHeight="1">
      <c r="A4" s="238" t="s">
        <v>20</v>
      </c>
      <c r="B4" s="17" t="s">
        <v>1</v>
      </c>
      <c r="C4" s="18" t="s">
        <v>2</v>
      </c>
      <c r="D4" s="19" t="s">
        <v>1</v>
      </c>
      <c r="E4" s="240" t="s">
        <v>3</v>
      </c>
      <c r="F4" s="242" t="s">
        <v>4</v>
      </c>
      <c r="G4" s="243"/>
      <c r="H4" s="240" t="s">
        <v>5</v>
      </c>
      <c r="I4" s="20" t="s">
        <v>6</v>
      </c>
      <c r="J4" s="17" t="s">
        <v>7</v>
      </c>
      <c r="K4" s="20" t="s">
        <v>8</v>
      </c>
      <c r="L4" s="20" t="s">
        <v>7</v>
      </c>
      <c r="M4" s="20" t="s">
        <v>9</v>
      </c>
      <c r="N4" s="21" t="s">
        <v>10</v>
      </c>
      <c r="O4" s="233" t="s">
        <v>11</v>
      </c>
    </row>
    <row r="5" spans="1:15" s="22" customFormat="1" ht="40.5" customHeight="1">
      <c r="A5" s="239"/>
      <c r="B5" s="19" t="s">
        <v>12</v>
      </c>
      <c r="C5" s="23" t="s">
        <v>13</v>
      </c>
      <c r="D5" s="24" t="s">
        <v>14</v>
      </c>
      <c r="E5" s="241"/>
      <c r="F5" s="24" t="s">
        <v>15</v>
      </c>
      <c r="G5" s="24" t="s">
        <v>16</v>
      </c>
      <c r="H5" s="241"/>
      <c r="I5" s="20" t="s">
        <v>17</v>
      </c>
      <c r="J5" s="17" t="s">
        <v>18</v>
      </c>
      <c r="K5" s="20" t="s">
        <v>19</v>
      </c>
      <c r="L5" s="20" t="s">
        <v>20</v>
      </c>
      <c r="M5" s="20" t="s">
        <v>20</v>
      </c>
      <c r="N5" s="25" t="s">
        <v>21</v>
      </c>
      <c r="O5" s="234"/>
    </row>
    <row r="6" spans="1:15" ht="38.25" customHeight="1">
      <c r="A6" s="192" t="s">
        <v>36</v>
      </c>
      <c r="B6" s="192" t="s">
        <v>22</v>
      </c>
      <c r="C6" s="1" t="s">
        <v>23</v>
      </c>
      <c r="D6" s="2" t="s">
        <v>24</v>
      </c>
      <c r="E6" s="3" t="s">
        <v>25</v>
      </c>
      <c r="F6" s="4">
        <v>45658</v>
      </c>
      <c r="G6" s="4">
        <v>45689</v>
      </c>
      <c r="H6" s="5">
        <v>0.25</v>
      </c>
      <c r="I6" s="6">
        <v>1</v>
      </c>
      <c r="J6" s="7">
        <f>+I6*H6</f>
        <v>0.25</v>
      </c>
      <c r="K6" s="244">
        <v>0.35</v>
      </c>
      <c r="L6" s="201">
        <f>SUM(J6:J9)*K6</f>
        <v>0.35</v>
      </c>
      <c r="M6" s="235">
        <f>+L6/K6</f>
        <v>1</v>
      </c>
      <c r="N6" s="212">
        <v>32000000</v>
      </c>
      <c r="O6" s="214" t="s">
        <v>26</v>
      </c>
    </row>
    <row r="7" spans="1:15" ht="48" customHeight="1">
      <c r="A7" s="193"/>
      <c r="B7" s="193"/>
      <c r="C7" s="8" t="s">
        <v>41</v>
      </c>
      <c r="D7" s="2" t="s">
        <v>24</v>
      </c>
      <c r="E7" s="9" t="s">
        <v>42</v>
      </c>
      <c r="F7" s="4">
        <v>45658</v>
      </c>
      <c r="G7" s="4">
        <v>45689</v>
      </c>
      <c r="H7" s="10">
        <v>0.25</v>
      </c>
      <c r="I7" s="10">
        <v>1</v>
      </c>
      <c r="J7" s="10">
        <f>+I7*H7</f>
        <v>0.25</v>
      </c>
      <c r="K7" s="245"/>
      <c r="L7" s="202"/>
      <c r="M7" s="236"/>
      <c r="N7" s="213"/>
      <c r="O7" s="215"/>
    </row>
    <row r="8" spans="1:15" ht="67.5" customHeight="1">
      <c r="A8" s="193"/>
      <c r="B8" s="193"/>
      <c r="C8" s="8" t="s">
        <v>40</v>
      </c>
      <c r="D8" s="2" t="s">
        <v>24</v>
      </c>
      <c r="E8" s="9" t="s">
        <v>43</v>
      </c>
      <c r="F8" s="4">
        <v>45658</v>
      </c>
      <c r="G8" s="4">
        <v>45689</v>
      </c>
      <c r="H8" s="10">
        <v>0.25</v>
      </c>
      <c r="I8" s="10">
        <v>1</v>
      </c>
      <c r="J8" s="10">
        <f>+I8*H8</f>
        <v>0.25</v>
      </c>
      <c r="K8" s="245"/>
      <c r="L8" s="202"/>
      <c r="M8" s="236"/>
      <c r="N8" s="213"/>
      <c r="O8" s="215"/>
    </row>
    <row r="9" spans="1:15" ht="36.75" customHeight="1">
      <c r="A9" s="193"/>
      <c r="B9" s="193"/>
      <c r="C9" s="8" t="s">
        <v>39</v>
      </c>
      <c r="D9" s="2" t="s">
        <v>24</v>
      </c>
      <c r="E9" s="9" t="s">
        <v>27</v>
      </c>
      <c r="F9" s="12">
        <v>45690</v>
      </c>
      <c r="G9" s="12">
        <v>45746</v>
      </c>
      <c r="H9" s="10">
        <v>0.25</v>
      </c>
      <c r="I9" s="10">
        <v>1</v>
      </c>
      <c r="J9" s="10">
        <f>+I9*H9</f>
        <v>0.25</v>
      </c>
      <c r="K9" s="245"/>
      <c r="L9" s="202"/>
      <c r="M9" s="236"/>
      <c r="N9" s="213"/>
      <c r="O9" s="215"/>
    </row>
    <row r="10" spans="1:15" ht="19.5" customHeight="1">
      <c r="A10" s="216" t="s">
        <v>37</v>
      </c>
      <c r="B10" s="216" t="s">
        <v>28</v>
      </c>
      <c r="C10" s="226" t="s">
        <v>29</v>
      </c>
      <c r="D10" s="216" t="s">
        <v>24</v>
      </c>
      <c r="E10" s="195" t="s">
        <v>30</v>
      </c>
      <c r="F10" s="13">
        <v>45658</v>
      </c>
      <c r="G10" s="13">
        <v>45777</v>
      </c>
      <c r="H10" s="198">
        <v>0.5</v>
      </c>
      <c r="I10" s="201">
        <v>0.33329999999999999</v>
      </c>
      <c r="J10" s="201">
        <f>+I10*H10</f>
        <v>0.16664999999999999</v>
      </c>
      <c r="K10" s="229">
        <v>0.35</v>
      </c>
      <c r="L10" s="204">
        <f>SUM(J10:J14)*K10</f>
        <v>5.832749999999999E-2</v>
      </c>
      <c r="M10" s="206">
        <f>+L10/K10</f>
        <v>0.16664999999999999</v>
      </c>
      <c r="N10" s="208">
        <v>16000000</v>
      </c>
      <c r="O10" s="210" t="s">
        <v>26</v>
      </c>
    </row>
    <row r="11" spans="1:15">
      <c r="A11" s="217"/>
      <c r="B11" s="217"/>
      <c r="C11" s="227"/>
      <c r="D11" s="217"/>
      <c r="E11" s="196"/>
      <c r="F11" s="13">
        <v>45778</v>
      </c>
      <c r="G11" s="13">
        <v>45899</v>
      </c>
      <c r="H11" s="199"/>
      <c r="I11" s="202"/>
      <c r="J11" s="202"/>
      <c r="K11" s="237"/>
      <c r="L11" s="205"/>
      <c r="M11" s="207"/>
      <c r="N11" s="209"/>
      <c r="O11" s="211"/>
    </row>
    <row r="12" spans="1:15">
      <c r="A12" s="217"/>
      <c r="B12" s="217"/>
      <c r="C12" s="228"/>
      <c r="D12" s="225"/>
      <c r="E12" s="197"/>
      <c r="F12" s="13">
        <v>45901</v>
      </c>
      <c r="G12" s="13">
        <v>46022</v>
      </c>
      <c r="H12" s="200"/>
      <c r="I12" s="203"/>
      <c r="J12" s="203"/>
      <c r="K12" s="237"/>
      <c r="L12" s="205"/>
      <c r="M12" s="207"/>
      <c r="N12" s="209"/>
      <c r="O12" s="211"/>
    </row>
    <row r="13" spans="1:15" ht="14.25" customHeight="1">
      <c r="A13" s="217"/>
      <c r="B13" s="217"/>
      <c r="C13" s="189" t="s">
        <v>44</v>
      </c>
      <c r="D13" s="192" t="s">
        <v>31</v>
      </c>
      <c r="E13" s="195" t="s">
        <v>45</v>
      </c>
      <c r="F13" s="13">
        <v>45658</v>
      </c>
      <c r="G13" s="13">
        <v>45777</v>
      </c>
      <c r="H13" s="198">
        <v>0.5</v>
      </c>
      <c r="I13" s="201"/>
      <c r="J13" s="201">
        <f>+I13*H13</f>
        <v>0</v>
      </c>
      <c r="K13" s="237"/>
      <c r="L13" s="205"/>
      <c r="M13" s="207"/>
      <c r="N13" s="209"/>
      <c r="O13" s="211"/>
    </row>
    <row r="14" spans="1:15" ht="15" customHeight="1">
      <c r="A14" s="217"/>
      <c r="B14" s="217"/>
      <c r="C14" s="190"/>
      <c r="D14" s="193"/>
      <c r="E14" s="196"/>
      <c r="F14" s="13">
        <v>45778</v>
      </c>
      <c r="G14" s="13">
        <v>45899</v>
      </c>
      <c r="H14" s="199"/>
      <c r="I14" s="202"/>
      <c r="J14" s="202"/>
      <c r="K14" s="237"/>
      <c r="L14" s="205"/>
      <c r="M14" s="207"/>
      <c r="N14" s="209"/>
      <c r="O14" s="211"/>
    </row>
    <row r="15" spans="1:15" ht="17.25" customHeight="1">
      <c r="A15" s="217"/>
      <c r="B15" s="217"/>
      <c r="C15" s="191"/>
      <c r="D15" s="194"/>
      <c r="E15" s="197"/>
      <c r="F15" s="13">
        <v>45901</v>
      </c>
      <c r="G15" s="13">
        <v>46022</v>
      </c>
      <c r="H15" s="200"/>
      <c r="I15" s="203"/>
      <c r="J15" s="203"/>
      <c r="K15" s="237"/>
      <c r="L15" s="205"/>
      <c r="M15" s="207"/>
      <c r="N15" s="209"/>
      <c r="O15" s="211"/>
    </row>
    <row r="16" spans="1:15" ht="27.75" customHeight="1">
      <c r="A16" s="216" t="s">
        <v>38</v>
      </c>
      <c r="B16" s="216" t="s">
        <v>32</v>
      </c>
      <c r="C16" s="226" t="s">
        <v>33</v>
      </c>
      <c r="D16" s="216" t="s">
        <v>138</v>
      </c>
      <c r="E16" s="189" t="s">
        <v>34</v>
      </c>
      <c r="F16" s="13">
        <v>45658</v>
      </c>
      <c r="G16" s="13">
        <v>45777</v>
      </c>
      <c r="H16" s="198">
        <v>1</v>
      </c>
      <c r="I16" s="201">
        <v>0.33329999999999999</v>
      </c>
      <c r="J16" s="201">
        <f>+I16*H16</f>
        <v>0.33329999999999999</v>
      </c>
      <c r="K16" s="229">
        <v>0.3</v>
      </c>
      <c r="L16" s="204">
        <f>SUM(J16)*K16</f>
        <v>9.9989999999999996E-2</v>
      </c>
      <c r="M16" s="206">
        <f>+L16/K16</f>
        <v>0.33329999999999999</v>
      </c>
      <c r="N16" s="218">
        <v>6000000</v>
      </c>
      <c r="O16" s="221" t="s">
        <v>35</v>
      </c>
    </row>
    <row r="17" spans="1:15" ht="21" customHeight="1">
      <c r="A17" s="217"/>
      <c r="B17" s="217"/>
      <c r="C17" s="227"/>
      <c r="D17" s="217"/>
      <c r="E17" s="190"/>
      <c r="F17" s="13">
        <v>45778</v>
      </c>
      <c r="G17" s="13">
        <v>45899</v>
      </c>
      <c r="H17" s="199"/>
      <c r="I17" s="202"/>
      <c r="J17" s="202"/>
      <c r="K17" s="230"/>
      <c r="L17" s="205"/>
      <c r="M17" s="207"/>
      <c r="N17" s="219"/>
      <c r="O17" s="222"/>
    </row>
    <row r="18" spans="1:15">
      <c r="A18" s="225"/>
      <c r="B18" s="225"/>
      <c r="C18" s="228"/>
      <c r="D18" s="225"/>
      <c r="E18" s="191"/>
      <c r="F18" s="13">
        <v>45901</v>
      </c>
      <c r="G18" s="13">
        <v>46022</v>
      </c>
      <c r="H18" s="200"/>
      <c r="I18" s="203"/>
      <c r="J18" s="203"/>
      <c r="K18" s="231"/>
      <c r="L18" s="232"/>
      <c r="M18" s="224"/>
      <c r="N18" s="220"/>
      <c r="O18" s="223"/>
    </row>
    <row r="19" spans="1:15">
      <c r="M19" s="157">
        <f>AVERAGE(M6:M18)</f>
        <v>0.49998333333333328</v>
      </c>
    </row>
    <row r="25" spans="1:15">
      <c r="B25" s="22" t="s">
        <v>79</v>
      </c>
    </row>
  </sheetData>
  <mergeCells count="46">
    <mergeCell ref="O4:O5"/>
    <mergeCell ref="M6:M9"/>
    <mergeCell ref="K10:K15"/>
    <mergeCell ref="A4:A5"/>
    <mergeCell ref="E4:E5"/>
    <mergeCell ref="F4:G4"/>
    <mergeCell ref="H4:H5"/>
    <mergeCell ref="J10:J12"/>
    <mergeCell ref="A6:A9"/>
    <mergeCell ref="B6:B9"/>
    <mergeCell ref="K6:K9"/>
    <mergeCell ref="L6:L9"/>
    <mergeCell ref="C10:C12"/>
    <mergeCell ref="D10:D12"/>
    <mergeCell ref="E10:E12"/>
    <mergeCell ref="H10:H12"/>
    <mergeCell ref="I10:I12"/>
    <mergeCell ref="N16:N18"/>
    <mergeCell ref="O16:O18"/>
    <mergeCell ref="M16:M18"/>
    <mergeCell ref="A16:A18"/>
    <mergeCell ref="B16:B18"/>
    <mergeCell ref="C16:C18"/>
    <mergeCell ref="D16:D18"/>
    <mergeCell ref="E16:E18"/>
    <mergeCell ref="H16:H18"/>
    <mergeCell ref="I16:I18"/>
    <mergeCell ref="J16:J18"/>
    <mergeCell ref="K16:K18"/>
    <mergeCell ref="L16:L18"/>
    <mergeCell ref="A1:A3"/>
    <mergeCell ref="B1:O3"/>
    <mergeCell ref="C13:C15"/>
    <mergeCell ref="D13:D15"/>
    <mergeCell ref="E13:E15"/>
    <mergeCell ref="H13:H15"/>
    <mergeCell ref="J13:J15"/>
    <mergeCell ref="I13:I15"/>
    <mergeCell ref="L10:L15"/>
    <mergeCell ref="M10:M15"/>
    <mergeCell ref="N10:N15"/>
    <mergeCell ref="O10:O15"/>
    <mergeCell ref="N6:N9"/>
    <mergeCell ref="O6:O9"/>
    <mergeCell ref="A10:A15"/>
    <mergeCell ref="B10:B1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6F0346-78A7-44E7-B62B-FCBB33A75DB0}">
  <dimension ref="B2:AB36"/>
  <sheetViews>
    <sheetView topLeftCell="A13" workbookViewId="0">
      <selection activeCell="H38" sqref="H38"/>
    </sheetView>
  </sheetViews>
  <sheetFormatPr baseColWidth="10" defaultRowHeight="12.75"/>
  <cols>
    <col min="1" max="1" width="3.7109375" style="99" customWidth="1"/>
    <col min="2" max="2" width="12.28515625" style="99" customWidth="1"/>
    <col min="3" max="3" width="18.85546875" style="99" bestFit="1" customWidth="1"/>
    <col min="4" max="4" width="23.28515625" style="99" customWidth="1"/>
    <col min="5" max="5" width="16.28515625" style="99" customWidth="1"/>
    <col min="6" max="10" width="11.42578125" style="99"/>
    <col min="11" max="11" width="10.28515625" style="99" customWidth="1"/>
    <col min="12" max="12" width="39.140625" style="99" customWidth="1"/>
    <col min="13" max="18" width="11.7109375" style="99" customWidth="1"/>
    <col min="19" max="19" width="7.5703125" style="99" customWidth="1"/>
    <col min="20" max="20" width="11.5703125" style="99" customWidth="1"/>
    <col min="21" max="21" width="27.85546875" style="99" customWidth="1"/>
    <col min="22" max="22" width="11.85546875" style="99" customWidth="1"/>
    <col min="23" max="23" width="12.5703125" style="99" bestFit="1" customWidth="1"/>
    <col min="24" max="24" width="18.7109375" style="99" customWidth="1"/>
    <col min="25" max="26" width="11.42578125" style="99"/>
    <col min="27" max="27" width="36" style="99" bestFit="1" customWidth="1"/>
    <col min="28" max="16384" width="11.42578125" style="99"/>
  </cols>
  <sheetData>
    <row r="2" spans="2:28" ht="13.5" thickBot="1"/>
    <row r="3" spans="2:28" ht="25.5" customHeight="1" thickBot="1">
      <c r="B3" s="261" t="s">
        <v>299</v>
      </c>
      <c r="C3" s="262"/>
      <c r="D3" s="262"/>
      <c r="E3" s="262"/>
      <c r="F3" s="262"/>
      <c r="G3" s="262"/>
      <c r="H3" s="262"/>
      <c r="I3" s="262"/>
      <c r="J3" s="262"/>
      <c r="K3" s="262"/>
      <c r="L3" s="262"/>
      <c r="M3" s="262"/>
      <c r="N3" s="262"/>
      <c r="O3" s="262"/>
      <c r="P3" s="262"/>
      <c r="Q3" s="262"/>
      <c r="R3" s="262"/>
      <c r="S3" s="262"/>
      <c r="T3" s="262"/>
      <c r="U3" s="262"/>
      <c r="V3" s="262"/>
      <c r="W3" s="262"/>
      <c r="X3" s="262"/>
      <c r="Y3" s="262"/>
      <c r="Z3" s="262"/>
      <c r="AA3" s="262"/>
      <c r="AB3" s="263"/>
    </row>
    <row r="4" spans="2:28" ht="21" customHeight="1">
      <c r="B4" s="264" t="s">
        <v>256</v>
      </c>
      <c r="C4" s="265"/>
      <c r="D4" s="265"/>
      <c r="E4" s="266"/>
      <c r="F4" s="269" t="s">
        <v>257</v>
      </c>
      <c r="G4" s="270"/>
      <c r="H4" s="270"/>
      <c r="I4" s="270"/>
      <c r="J4" s="270"/>
      <c r="K4" s="270"/>
      <c r="L4" s="270"/>
      <c r="M4" s="270"/>
      <c r="N4" s="270"/>
      <c r="O4" s="270"/>
      <c r="P4" s="270"/>
      <c r="Q4" s="270"/>
      <c r="R4" s="270"/>
      <c r="S4" s="270"/>
      <c r="T4" s="270"/>
      <c r="U4" s="270"/>
      <c r="V4" s="270"/>
      <c r="W4" s="270"/>
      <c r="X4" s="270"/>
      <c r="Y4" s="270"/>
      <c r="Z4" s="270"/>
      <c r="AA4" s="270"/>
      <c r="AB4" s="271"/>
    </row>
    <row r="5" spans="2:28" ht="15.75" customHeight="1">
      <c r="B5" s="267"/>
      <c r="C5" s="257"/>
      <c r="D5" s="257"/>
      <c r="E5" s="268"/>
      <c r="F5" s="272" t="s">
        <v>258</v>
      </c>
      <c r="G5" s="273"/>
      <c r="H5" s="273"/>
      <c r="I5" s="273"/>
      <c r="J5" s="273"/>
      <c r="K5" s="273"/>
      <c r="L5" s="273"/>
      <c r="M5" s="273"/>
      <c r="N5" s="273"/>
      <c r="O5" s="257" t="s">
        <v>259</v>
      </c>
      <c r="P5" s="257"/>
      <c r="Q5" s="257"/>
      <c r="R5" s="257"/>
      <c r="S5" s="257"/>
      <c r="T5" s="257"/>
      <c r="U5" s="257" t="s">
        <v>260</v>
      </c>
      <c r="V5" s="274"/>
      <c r="W5" s="274"/>
      <c r="X5" s="274"/>
      <c r="Y5" s="274"/>
      <c r="Z5" s="257" t="s">
        <v>261</v>
      </c>
      <c r="AA5" s="257"/>
      <c r="AB5" s="268"/>
    </row>
    <row r="6" spans="2:28">
      <c r="B6" s="275" t="s">
        <v>262</v>
      </c>
      <c r="C6" s="257" t="s">
        <v>263</v>
      </c>
      <c r="D6" s="257" t="s">
        <v>264</v>
      </c>
      <c r="E6" s="268" t="s">
        <v>265</v>
      </c>
      <c r="F6" s="278" t="s">
        <v>257</v>
      </c>
      <c r="G6" s="257"/>
      <c r="H6" s="257"/>
      <c r="I6" s="257"/>
      <c r="J6" s="257"/>
      <c r="K6" s="257"/>
      <c r="L6" s="273" t="s">
        <v>266</v>
      </c>
      <c r="M6" s="273"/>
      <c r="N6" s="273"/>
      <c r="O6" s="257" t="s">
        <v>267</v>
      </c>
      <c r="P6" s="257"/>
      <c r="Q6" s="257"/>
      <c r="R6" s="257"/>
      <c r="S6" s="257"/>
      <c r="T6" s="257"/>
      <c r="U6" s="257" t="s">
        <v>268</v>
      </c>
      <c r="V6" s="257" t="s">
        <v>269</v>
      </c>
      <c r="W6" s="257" t="s">
        <v>235</v>
      </c>
      <c r="X6" s="257" t="s">
        <v>270</v>
      </c>
      <c r="Y6" s="257" t="s">
        <v>271</v>
      </c>
      <c r="Z6" s="257" t="s">
        <v>272</v>
      </c>
      <c r="AA6" s="257" t="s">
        <v>273</v>
      </c>
      <c r="AB6" s="268" t="s">
        <v>274</v>
      </c>
    </row>
    <row r="7" spans="2:28">
      <c r="B7" s="275"/>
      <c r="C7" s="257"/>
      <c r="D7" s="257"/>
      <c r="E7" s="268"/>
      <c r="F7" s="278" t="s">
        <v>275</v>
      </c>
      <c r="G7" s="257"/>
      <c r="H7" s="257"/>
      <c r="I7" s="257"/>
      <c r="J7" s="257"/>
      <c r="K7" s="257"/>
      <c r="L7" s="273" t="s">
        <v>276</v>
      </c>
      <c r="M7" s="273"/>
      <c r="N7" s="273"/>
      <c r="O7" s="257"/>
      <c r="P7" s="257"/>
      <c r="Q7" s="257"/>
      <c r="R7" s="257"/>
      <c r="S7" s="257"/>
      <c r="T7" s="257"/>
      <c r="U7" s="257"/>
      <c r="V7" s="257"/>
      <c r="W7" s="257"/>
      <c r="X7" s="257"/>
      <c r="Y7" s="257"/>
      <c r="Z7" s="257"/>
      <c r="AA7" s="257"/>
      <c r="AB7" s="268"/>
    </row>
    <row r="8" spans="2:28">
      <c r="B8" s="275"/>
      <c r="C8" s="257"/>
      <c r="D8" s="257"/>
      <c r="E8" s="268"/>
      <c r="F8" s="278"/>
      <c r="G8" s="257"/>
      <c r="H8" s="257"/>
      <c r="I8" s="257"/>
      <c r="J8" s="257"/>
      <c r="K8" s="257"/>
      <c r="L8" s="273"/>
      <c r="M8" s="273"/>
      <c r="N8" s="273"/>
      <c r="O8" s="257" t="s">
        <v>277</v>
      </c>
      <c r="P8" s="257"/>
      <c r="Q8" s="257" t="s">
        <v>278</v>
      </c>
      <c r="R8" s="257"/>
      <c r="S8" s="257" t="s">
        <v>279</v>
      </c>
      <c r="T8" s="257"/>
      <c r="U8" s="257"/>
      <c r="V8" s="257"/>
      <c r="W8" s="257"/>
      <c r="X8" s="257"/>
      <c r="Y8" s="257"/>
      <c r="Z8" s="257"/>
      <c r="AA8" s="257"/>
      <c r="AB8" s="268"/>
    </row>
    <row r="9" spans="2:28" ht="51.75" thickBot="1">
      <c r="B9" s="276"/>
      <c r="C9" s="258"/>
      <c r="D9" s="258"/>
      <c r="E9" s="277"/>
      <c r="F9" s="280" t="s">
        <v>277</v>
      </c>
      <c r="G9" s="258"/>
      <c r="H9" s="258" t="s">
        <v>278</v>
      </c>
      <c r="I9" s="258"/>
      <c r="J9" s="258" t="s">
        <v>280</v>
      </c>
      <c r="K9" s="258"/>
      <c r="L9" s="146" t="s">
        <v>281</v>
      </c>
      <c r="M9" s="146" t="s">
        <v>282</v>
      </c>
      <c r="N9" s="101" t="s">
        <v>283</v>
      </c>
      <c r="O9" s="258" t="s">
        <v>284</v>
      </c>
      <c r="P9" s="258"/>
      <c r="Q9" s="258" t="s">
        <v>284</v>
      </c>
      <c r="R9" s="258"/>
      <c r="S9" s="258"/>
      <c r="T9" s="258"/>
      <c r="U9" s="258"/>
      <c r="V9" s="258"/>
      <c r="W9" s="258"/>
      <c r="X9" s="258"/>
      <c r="Y9" s="258"/>
      <c r="Z9" s="258"/>
      <c r="AA9" s="258"/>
      <c r="AB9" s="279"/>
    </row>
    <row r="10" spans="2:28" s="102" customFormat="1" ht="63.75">
      <c r="B10" s="259" t="s">
        <v>293</v>
      </c>
      <c r="C10" s="103" t="s">
        <v>300</v>
      </c>
      <c r="D10" s="150" t="s">
        <v>351</v>
      </c>
      <c r="E10" s="103" t="s">
        <v>302</v>
      </c>
      <c r="F10" s="104">
        <f>IF(G10="Muy baja",1,IF(G10="Baja",2,IF(G10="Media",3,IF(G10="Alta",4, IF(G10="Muy Alta",5,)))))</f>
        <v>3</v>
      </c>
      <c r="G10" s="104" t="s">
        <v>291</v>
      </c>
      <c r="H10" s="104">
        <f>IF(I10="Moderado",3,IF(I1="Mayor",4,IF(I10="Catastrófico",5,)))</f>
        <v>3</v>
      </c>
      <c r="I10" s="104" t="s">
        <v>303</v>
      </c>
      <c r="J10" s="104">
        <f>H10*F10</f>
        <v>9</v>
      </c>
      <c r="K10" s="105" t="s">
        <v>288</v>
      </c>
      <c r="L10" s="103" t="s">
        <v>304</v>
      </c>
      <c r="M10" s="104">
        <v>100</v>
      </c>
      <c r="N10" s="104">
        <v>1</v>
      </c>
      <c r="O10" s="104">
        <f>IF(P10="Muy baja",1,IF(P10="Baja",2,IF(P10="Media",3,IF(P10="Alta",4, IF(P10="Muy Alta",5,)))))</f>
        <v>2</v>
      </c>
      <c r="P10" s="104" t="s">
        <v>294</v>
      </c>
      <c r="Q10" s="104">
        <f>IF(R10="Moderado",3,IF(R10="Mayor",4,IF(R10="Catastrófico",5,)))</f>
        <v>3</v>
      </c>
      <c r="R10" s="104" t="s">
        <v>285</v>
      </c>
      <c r="S10" s="104">
        <f>Q10*O10</f>
        <v>6</v>
      </c>
      <c r="T10" s="105" t="s">
        <v>288</v>
      </c>
      <c r="U10" s="103" t="s">
        <v>305</v>
      </c>
      <c r="V10" s="104" t="s">
        <v>306</v>
      </c>
      <c r="W10" s="103" t="s">
        <v>307</v>
      </c>
      <c r="X10" s="103" t="s">
        <v>308</v>
      </c>
      <c r="Y10" s="103" t="s">
        <v>309</v>
      </c>
      <c r="Z10" s="103"/>
      <c r="AA10" s="103"/>
      <c r="AB10" s="106"/>
    </row>
    <row r="11" spans="2:28" s="102" customFormat="1" ht="127.5">
      <c r="B11" s="260"/>
      <c r="C11" s="107" t="s">
        <v>310</v>
      </c>
      <c r="D11" s="147" t="s">
        <v>352</v>
      </c>
      <c r="E11" s="151" t="s">
        <v>290</v>
      </c>
      <c r="F11" s="109">
        <f>IF(G11="Muy baja",1,IF(G11="Baja",2,IF(G11="Media",3,IF(G11="Alta",4, IF(G11="Muy Alta",5,)))))</f>
        <v>2</v>
      </c>
      <c r="G11" s="145" t="s">
        <v>294</v>
      </c>
      <c r="H11" s="145">
        <f>IF(I11="Moderado",3,IF(I11="Mayor",4,IF(I11="Catastrófico",5,)))</f>
        <v>4</v>
      </c>
      <c r="I11" s="145" t="s">
        <v>287</v>
      </c>
      <c r="J11" s="145">
        <f>+$F11*$H11</f>
        <v>8</v>
      </c>
      <c r="K11" s="145" t="s">
        <v>288</v>
      </c>
      <c r="L11" s="149" t="s">
        <v>312</v>
      </c>
      <c r="M11" s="145">
        <v>100</v>
      </c>
      <c r="N11" s="145">
        <v>1</v>
      </c>
      <c r="O11" s="145">
        <f>IF(P11="Muy baja",1,IF(P11="Baja",2,IF(P11="Media",3,IF(P11="Alta",4, IF(P11="Muy Alta",5,)))))</f>
        <v>1</v>
      </c>
      <c r="P11" s="145" t="s">
        <v>292</v>
      </c>
      <c r="Q11" s="145">
        <f>IF(R11="Moderado",3,IF(R11="Mayor",4,IF(R11="Catastrófico",5,)))</f>
        <v>4</v>
      </c>
      <c r="R11" s="145" t="s">
        <v>287</v>
      </c>
      <c r="S11" s="145">
        <f>+O11*Q11</f>
        <v>4</v>
      </c>
      <c r="T11" s="112" t="s">
        <v>288</v>
      </c>
      <c r="U11" s="113" t="s">
        <v>353</v>
      </c>
      <c r="V11" s="148" t="s">
        <v>306</v>
      </c>
      <c r="W11" s="145" t="s">
        <v>295</v>
      </c>
      <c r="X11" s="145" t="s">
        <v>313</v>
      </c>
      <c r="Y11" s="145" t="s">
        <v>286</v>
      </c>
      <c r="Z11" s="145"/>
      <c r="AA11" s="145"/>
      <c r="AB11" s="115"/>
    </row>
    <row r="12" spans="2:28" ht="229.5">
      <c r="B12" s="255" t="s">
        <v>297</v>
      </c>
      <c r="C12" s="253" t="s">
        <v>298</v>
      </c>
      <c r="D12" s="256" t="s">
        <v>354</v>
      </c>
      <c r="E12" s="253" t="s">
        <v>290</v>
      </c>
      <c r="F12" s="253">
        <f>IF(G12="Muy baja",1,IF(G12="Baja",2,IF(G12="Media",3,IF(G12="Alta",4, IF(G12="Muy Alta",5,)))))</f>
        <v>3</v>
      </c>
      <c r="G12" s="253" t="s">
        <v>291</v>
      </c>
      <c r="H12" s="253">
        <f>IF(I12="Moderado",3,IF(I12="Mayor",4,IF(I12="Catastrófico",5,)))</f>
        <v>4</v>
      </c>
      <c r="I12" s="253" t="s">
        <v>287</v>
      </c>
      <c r="J12" s="253">
        <f>+$F12*$H12</f>
        <v>12</v>
      </c>
      <c r="K12" s="246" t="s">
        <v>288</v>
      </c>
      <c r="L12" s="149" t="s">
        <v>315</v>
      </c>
      <c r="M12" s="253">
        <v>100</v>
      </c>
      <c r="N12" s="253">
        <v>2</v>
      </c>
      <c r="O12" s="253">
        <f>IF(P12="Muy baja",1,IF(P12="Baja",2,IF(P12="Media",3,IF(P12="Alta",4, IF(P12="Muy Alta",5,)))))</f>
        <v>1</v>
      </c>
      <c r="P12" s="253" t="s">
        <v>292</v>
      </c>
      <c r="Q12" s="253">
        <f>IF(R12="Moderado",3,IF(R12="Mayor",4,IF(R12="Catastrófico",5,)))</f>
        <v>4</v>
      </c>
      <c r="R12" s="253" t="s">
        <v>287</v>
      </c>
      <c r="S12" s="253">
        <f>+O12*Q12</f>
        <v>4</v>
      </c>
      <c r="T12" s="246" t="s">
        <v>288</v>
      </c>
      <c r="U12" s="246" t="s">
        <v>316</v>
      </c>
      <c r="V12" s="247" t="s">
        <v>317</v>
      </c>
      <c r="W12" s="247"/>
      <c r="X12" s="247" t="s">
        <v>319</v>
      </c>
      <c r="Y12" s="246" t="s">
        <v>296</v>
      </c>
      <c r="Z12" s="246"/>
      <c r="AA12" s="246"/>
      <c r="AB12" s="248"/>
    </row>
    <row r="13" spans="2:28" ht="165.75">
      <c r="B13" s="255"/>
      <c r="C13" s="254"/>
      <c r="D13" s="256"/>
      <c r="E13" s="254"/>
      <c r="F13" s="254"/>
      <c r="G13" s="254"/>
      <c r="H13" s="254"/>
      <c r="I13" s="254"/>
      <c r="J13" s="254"/>
      <c r="K13" s="246"/>
      <c r="L13" s="152" t="s">
        <v>320</v>
      </c>
      <c r="M13" s="254"/>
      <c r="N13" s="254"/>
      <c r="O13" s="254"/>
      <c r="P13" s="254"/>
      <c r="Q13" s="254"/>
      <c r="R13" s="254"/>
      <c r="S13" s="254"/>
      <c r="T13" s="246"/>
      <c r="U13" s="246"/>
      <c r="V13" s="247"/>
      <c r="W13" s="247"/>
      <c r="X13" s="247"/>
      <c r="Y13" s="246"/>
      <c r="Z13" s="246"/>
      <c r="AA13" s="246"/>
      <c r="AB13" s="248"/>
    </row>
    <row r="14" spans="2:28">
      <c r="B14" s="153"/>
      <c r="C14" s="153"/>
      <c r="D14" s="153"/>
      <c r="E14" s="153"/>
      <c r="F14" s="153"/>
      <c r="G14" s="153"/>
      <c r="H14" s="153"/>
      <c r="I14" s="153"/>
      <c r="J14" s="153"/>
      <c r="K14" s="153"/>
      <c r="L14" s="153"/>
      <c r="M14" s="153"/>
      <c r="N14" s="153"/>
      <c r="O14" s="153"/>
      <c r="P14" s="153"/>
      <c r="Q14" s="153"/>
      <c r="R14" s="153"/>
      <c r="S14" s="153"/>
      <c r="T14" s="153"/>
      <c r="U14" s="153"/>
      <c r="V14" s="153"/>
      <c r="W14" s="153"/>
      <c r="X14" s="153"/>
      <c r="Y14" s="153"/>
      <c r="Z14" s="153"/>
      <c r="AA14" s="153"/>
      <c r="AB14" s="153"/>
    </row>
    <row r="15" spans="2:28">
      <c r="B15" s="153"/>
      <c r="C15" s="249" t="s">
        <v>80</v>
      </c>
      <c r="D15" s="250" t="s">
        <v>79</v>
      </c>
      <c r="E15" s="153"/>
      <c r="F15" s="153"/>
      <c r="G15" s="153"/>
      <c r="H15" s="153"/>
      <c r="I15" s="153"/>
      <c r="J15" s="153"/>
      <c r="K15" s="153"/>
      <c r="L15" s="153"/>
      <c r="M15" s="153"/>
      <c r="N15" s="153"/>
      <c r="O15" s="153"/>
      <c r="P15" s="153"/>
      <c r="Q15" s="153"/>
      <c r="R15" s="153"/>
      <c r="S15" s="153"/>
      <c r="T15" s="153"/>
      <c r="U15" s="153"/>
      <c r="V15" s="153"/>
      <c r="W15" s="153"/>
      <c r="X15" s="153"/>
      <c r="Y15" s="153"/>
      <c r="Z15" s="153"/>
      <c r="AA15" s="153"/>
      <c r="AB15" s="153"/>
    </row>
    <row r="16" spans="2:28">
      <c r="B16" s="153"/>
      <c r="C16" s="249"/>
      <c r="D16" s="251"/>
      <c r="E16" s="153"/>
      <c r="F16" s="153"/>
      <c r="G16" s="153"/>
      <c r="H16" s="153"/>
      <c r="I16" s="153"/>
      <c r="J16" s="153"/>
      <c r="K16" s="153"/>
      <c r="L16" s="153"/>
      <c r="M16" s="153"/>
      <c r="N16" s="153"/>
      <c r="O16" s="153"/>
      <c r="P16" s="153"/>
      <c r="Q16" s="153"/>
      <c r="R16" s="153"/>
      <c r="S16" s="153"/>
      <c r="T16" s="153"/>
      <c r="U16" s="153"/>
      <c r="V16" s="153"/>
      <c r="W16" s="153"/>
      <c r="X16" s="153"/>
      <c r="Y16" s="153"/>
      <c r="Z16" s="153"/>
      <c r="AA16" s="153"/>
      <c r="AB16" s="153"/>
    </row>
    <row r="17" spans="2:28">
      <c r="B17" s="153"/>
      <c r="C17" s="249"/>
      <c r="D17" s="251"/>
      <c r="E17" s="153"/>
      <c r="F17" s="153"/>
      <c r="G17" s="153"/>
      <c r="H17" s="153"/>
      <c r="I17" s="153"/>
      <c r="J17" s="153"/>
      <c r="K17" s="153"/>
      <c r="L17" s="153"/>
      <c r="M17" s="153"/>
      <c r="N17" s="153"/>
      <c r="O17" s="153"/>
      <c r="P17" s="153"/>
      <c r="Q17" s="153"/>
      <c r="R17" s="153"/>
      <c r="S17" s="153"/>
      <c r="T17" s="153"/>
      <c r="U17" s="153"/>
      <c r="V17" s="153"/>
      <c r="W17" s="153"/>
      <c r="X17" s="153"/>
      <c r="Y17" s="153"/>
      <c r="Z17" s="153"/>
      <c r="AA17" s="153"/>
      <c r="AB17" s="153"/>
    </row>
    <row r="18" spans="2:28">
      <c r="B18" s="153"/>
      <c r="C18" s="249"/>
      <c r="D18" s="251"/>
      <c r="E18" s="153"/>
      <c r="F18" s="153"/>
      <c r="G18" s="153"/>
      <c r="H18" s="153"/>
      <c r="I18" s="153"/>
      <c r="J18" s="153"/>
      <c r="K18" s="153"/>
      <c r="L18" s="153"/>
      <c r="M18" s="153"/>
      <c r="N18" s="153"/>
      <c r="O18" s="153"/>
      <c r="P18" s="153"/>
      <c r="Q18" s="153"/>
      <c r="R18" s="153"/>
      <c r="S18" s="153"/>
      <c r="T18" s="153"/>
      <c r="U18" s="153"/>
      <c r="V18" s="153"/>
      <c r="W18" s="153"/>
      <c r="X18" s="153"/>
      <c r="Y18" s="153"/>
      <c r="Z18" s="153"/>
      <c r="AA18" s="153"/>
      <c r="AB18" s="153"/>
    </row>
    <row r="19" spans="2:28">
      <c r="B19" s="153"/>
      <c r="C19" s="249"/>
      <c r="D19" s="251"/>
      <c r="E19" s="153"/>
      <c r="F19" s="153"/>
      <c r="G19" s="153"/>
      <c r="H19" s="153"/>
      <c r="I19" s="153"/>
      <c r="J19" s="153"/>
      <c r="K19" s="153"/>
      <c r="L19" s="153"/>
      <c r="M19" s="153"/>
      <c r="N19" s="153"/>
      <c r="O19" s="153"/>
      <c r="P19" s="153"/>
      <c r="Q19" s="153"/>
      <c r="R19" s="153"/>
      <c r="S19" s="153"/>
      <c r="T19" s="153"/>
      <c r="U19" s="153"/>
      <c r="V19" s="153"/>
      <c r="W19" s="153"/>
      <c r="X19" s="153"/>
      <c r="Y19" s="153"/>
      <c r="Z19" s="153"/>
      <c r="AA19" s="153"/>
      <c r="AB19" s="153"/>
    </row>
    <row r="20" spans="2:28">
      <c r="B20" s="153"/>
      <c r="C20" s="249"/>
      <c r="D20" s="251"/>
      <c r="E20" s="153"/>
      <c r="F20" s="153"/>
      <c r="G20" s="153"/>
      <c r="H20" s="153"/>
      <c r="I20" s="153"/>
      <c r="J20" s="153"/>
      <c r="K20" s="153"/>
      <c r="L20" s="153"/>
      <c r="M20" s="153"/>
      <c r="N20" s="153"/>
      <c r="O20" s="153"/>
      <c r="P20" s="153"/>
      <c r="Q20" s="153"/>
      <c r="R20" s="153"/>
      <c r="S20" s="153"/>
      <c r="T20" s="153"/>
      <c r="U20" s="153"/>
      <c r="V20" s="153"/>
      <c r="W20" s="153"/>
      <c r="X20" s="153"/>
      <c r="Y20" s="153"/>
      <c r="Z20" s="153"/>
      <c r="AA20" s="153"/>
      <c r="AB20" s="153"/>
    </row>
    <row r="21" spans="2:28">
      <c r="B21" s="153"/>
      <c r="C21" s="249"/>
      <c r="D21" s="252"/>
      <c r="E21" s="153"/>
      <c r="F21" s="153"/>
      <c r="G21" s="153"/>
      <c r="H21" s="153"/>
      <c r="I21" s="153"/>
      <c r="J21" s="153"/>
      <c r="K21" s="153"/>
      <c r="L21" s="153"/>
      <c r="M21" s="153"/>
      <c r="N21" s="153"/>
      <c r="O21" s="153"/>
      <c r="P21" s="153"/>
      <c r="Q21" s="153"/>
      <c r="R21" s="153"/>
      <c r="S21" s="153"/>
      <c r="T21" s="153"/>
      <c r="U21" s="153"/>
      <c r="V21" s="153"/>
      <c r="W21" s="153"/>
      <c r="X21" s="153"/>
      <c r="Y21" s="153"/>
      <c r="Z21" s="153"/>
      <c r="AA21" s="153"/>
      <c r="AB21" s="153"/>
    </row>
    <row r="22" spans="2:28">
      <c r="B22" s="153"/>
      <c r="C22" s="153"/>
      <c r="D22" s="153"/>
      <c r="E22" s="153"/>
      <c r="F22" s="153"/>
      <c r="G22" s="153"/>
      <c r="H22" s="153"/>
      <c r="I22" s="153"/>
      <c r="J22" s="153"/>
      <c r="K22" s="153"/>
      <c r="L22" s="153"/>
      <c r="M22" s="153"/>
      <c r="N22" s="153"/>
      <c r="O22" s="153"/>
      <c r="P22" s="153"/>
      <c r="Q22" s="153"/>
      <c r="R22" s="153"/>
      <c r="S22" s="153"/>
      <c r="T22" s="153"/>
      <c r="U22" s="153"/>
      <c r="V22" s="153"/>
      <c r="W22" s="153"/>
      <c r="X22" s="153"/>
      <c r="Y22" s="153"/>
      <c r="Z22" s="153"/>
      <c r="AA22" s="153"/>
      <c r="AB22" s="153"/>
    </row>
    <row r="23" spans="2:28">
      <c r="B23" s="153"/>
      <c r="C23" s="153"/>
      <c r="D23" s="153"/>
      <c r="E23" s="153"/>
      <c r="F23" s="153"/>
      <c r="G23" s="153"/>
      <c r="H23" s="153"/>
      <c r="I23" s="153"/>
      <c r="J23" s="153"/>
      <c r="K23" s="153"/>
      <c r="L23" s="153"/>
      <c r="M23" s="153"/>
      <c r="N23" s="153"/>
      <c r="O23" s="153"/>
      <c r="P23" s="153"/>
      <c r="Q23" s="153"/>
      <c r="R23" s="153"/>
      <c r="S23" s="153"/>
      <c r="T23" s="153"/>
      <c r="U23" s="153"/>
      <c r="V23" s="153"/>
      <c r="W23" s="153"/>
      <c r="X23" s="153"/>
      <c r="Y23" s="153"/>
      <c r="Z23" s="153"/>
      <c r="AA23" s="153"/>
      <c r="AB23" s="153"/>
    </row>
    <row r="24" spans="2:28">
      <c r="B24" s="153"/>
      <c r="C24" s="153"/>
      <c r="D24" s="153"/>
      <c r="E24" s="153"/>
      <c r="F24" s="153"/>
      <c r="G24" s="153"/>
      <c r="H24" s="153"/>
      <c r="I24" s="153"/>
      <c r="J24" s="153"/>
      <c r="K24" s="153"/>
      <c r="L24" s="153"/>
      <c r="M24" s="153"/>
      <c r="N24" s="153"/>
      <c r="O24" s="153"/>
      <c r="P24" s="153"/>
      <c r="Q24" s="153"/>
      <c r="R24" s="153"/>
      <c r="S24" s="153"/>
      <c r="T24" s="153"/>
      <c r="U24" s="153"/>
      <c r="V24" s="153"/>
      <c r="W24" s="153"/>
      <c r="X24" s="153"/>
      <c r="Y24" s="153"/>
      <c r="Z24" s="153"/>
      <c r="AA24" s="153"/>
      <c r="AB24" s="153"/>
    </row>
    <row r="25" spans="2:28">
      <c r="B25" s="153"/>
      <c r="C25" s="153"/>
      <c r="D25" s="153"/>
      <c r="E25" s="153"/>
      <c r="F25" s="153"/>
      <c r="G25" s="153"/>
      <c r="H25" s="153"/>
      <c r="I25" s="153"/>
      <c r="J25" s="153"/>
      <c r="K25" s="153"/>
      <c r="L25" s="153"/>
      <c r="M25" s="153"/>
      <c r="N25" s="153"/>
      <c r="O25" s="153"/>
      <c r="P25" s="153"/>
      <c r="Q25" s="153"/>
      <c r="R25" s="153"/>
      <c r="S25" s="153"/>
      <c r="T25" s="153"/>
      <c r="U25" s="153"/>
      <c r="V25" s="153"/>
      <c r="W25" s="153"/>
      <c r="X25" s="153"/>
      <c r="Y25" s="153"/>
      <c r="Z25" s="153"/>
      <c r="AA25" s="153"/>
      <c r="AB25" s="153"/>
    </row>
    <row r="26" spans="2:28">
      <c r="B26" s="153"/>
      <c r="C26" s="153"/>
      <c r="D26" s="153"/>
      <c r="E26" s="153"/>
      <c r="F26" s="153"/>
      <c r="G26" s="153"/>
      <c r="H26" s="153"/>
      <c r="I26" s="153"/>
      <c r="J26" s="153"/>
      <c r="K26" s="153"/>
      <c r="L26" s="153"/>
      <c r="M26" s="153"/>
      <c r="N26" s="153"/>
      <c r="O26" s="153"/>
      <c r="P26" s="153"/>
      <c r="Q26" s="153"/>
      <c r="R26" s="153"/>
      <c r="S26" s="153"/>
      <c r="T26" s="153"/>
      <c r="U26" s="153"/>
      <c r="V26" s="153"/>
      <c r="W26" s="153"/>
      <c r="X26" s="153"/>
      <c r="Y26" s="153"/>
      <c r="Z26" s="153"/>
      <c r="AA26" s="153"/>
      <c r="AB26" s="153"/>
    </row>
    <row r="27" spans="2:28">
      <c r="B27" s="153"/>
      <c r="C27" s="153"/>
      <c r="D27" s="153"/>
      <c r="E27" s="153"/>
      <c r="F27" s="153"/>
      <c r="G27" s="153"/>
      <c r="H27" s="153"/>
      <c r="I27" s="153"/>
      <c r="J27" s="153"/>
      <c r="K27" s="153"/>
      <c r="L27" s="153"/>
      <c r="M27" s="153"/>
      <c r="N27" s="153"/>
      <c r="O27" s="153"/>
      <c r="P27" s="153"/>
      <c r="Q27" s="153"/>
      <c r="R27" s="153"/>
      <c r="S27" s="153"/>
      <c r="T27" s="153"/>
      <c r="U27" s="153"/>
      <c r="V27" s="153"/>
      <c r="W27" s="153"/>
      <c r="X27" s="153"/>
      <c r="Y27" s="153"/>
      <c r="Z27" s="153"/>
      <c r="AA27" s="153"/>
      <c r="AB27" s="153"/>
    </row>
    <row r="28" spans="2:28">
      <c r="B28" s="153"/>
      <c r="C28" s="153"/>
      <c r="D28" s="153"/>
      <c r="E28" s="153"/>
      <c r="F28" s="153"/>
      <c r="G28" s="153"/>
      <c r="H28" s="153"/>
      <c r="I28" s="153"/>
      <c r="J28" s="153"/>
      <c r="K28" s="153"/>
      <c r="L28" s="153"/>
      <c r="M28" s="153"/>
      <c r="N28" s="153"/>
      <c r="O28" s="153"/>
      <c r="P28" s="153"/>
      <c r="Q28" s="153"/>
      <c r="R28" s="153"/>
      <c r="S28" s="153"/>
      <c r="T28" s="153"/>
      <c r="U28" s="153"/>
      <c r="V28" s="153"/>
      <c r="W28" s="153"/>
      <c r="X28" s="153"/>
      <c r="Y28" s="153"/>
      <c r="Z28" s="153"/>
      <c r="AA28" s="153"/>
      <c r="AB28" s="153"/>
    </row>
    <row r="29" spans="2:28">
      <c r="B29" s="153"/>
      <c r="C29" s="153"/>
      <c r="D29" s="153"/>
      <c r="E29" s="153"/>
      <c r="F29" s="153"/>
      <c r="G29" s="153"/>
      <c r="H29" s="153"/>
      <c r="I29" s="153"/>
      <c r="J29" s="153"/>
      <c r="K29" s="153"/>
      <c r="L29" s="153"/>
      <c r="M29" s="153"/>
      <c r="N29" s="153"/>
      <c r="O29" s="153"/>
      <c r="P29" s="153"/>
      <c r="Q29" s="153"/>
      <c r="R29" s="153"/>
      <c r="S29" s="153"/>
      <c r="T29" s="153"/>
      <c r="U29" s="153"/>
      <c r="V29" s="153"/>
      <c r="W29" s="153"/>
      <c r="X29" s="153"/>
      <c r="Y29" s="153"/>
      <c r="Z29" s="153"/>
      <c r="AA29" s="153"/>
      <c r="AB29" s="153"/>
    </row>
    <row r="30" spans="2:28">
      <c r="B30" s="153"/>
      <c r="C30" s="153"/>
      <c r="D30" s="153"/>
      <c r="E30" s="153"/>
      <c r="F30" s="153"/>
      <c r="G30" s="153"/>
      <c r="H30" s="153"/>
      <c r="I30" s="153"/>
      <c r="J30" s="153"/>
      <c r="K30" s="153"/>
      <c r="L30" s="153"/>
      <c r="M30" s="153"/>
      <c r="N30" s="153"/>
      <c r="O30" s="153"/>
      <c r="P30" s="153"/>
      <c r="Q30" s="153"/>
      <c r="R30" s="153"/>
      <c r="S30" s="153"/>
      <c r="T30" s="153"/>
      <c r="U30" s="153"/>
      <c r="V30" s="153"/>
      <c r="W30" s="153"/>
      <c r="X30" s="153"/>
      <c r="Y30" s="153"/>
      <c r="Z30" s="153"/>
      <c r="AA30" s="153"/>
      <c r="AB30" s="153"/>
    </row>
    <row r="31" spans="2:28">
      <c r="B31" s="153"/>
      <c r="C31" s="153"/>
      <c r="D31" s="153"/>
      <c r="E31" s="153"/>
      <c r="F31" s="153"/>
      <c r="G31" s="153"/>
      <c r="H31" s="153"/>
      <c r="I31" s="153"/>
      <c r="J31" s="153"/>
      <c r="K31" s="153"/>
      <c r="L31" s="153"/>
      <c r="M31" s="153"/>
      <c r="N31" s="153"/>
      <c r="O31" s="153"/>
      <c r="P31" s="153"/>
      <c r="Q31" s="153"/>
      <c r="R31" s="153"/>
      <c r="S31" s="153"/>
      <c r="T31" s="153"/>
      <c r="U31" s="153"/>
      <c r="V31" s="153"/>
      <c r="W31" s="153"/>
      <c r="X31" s="153"/>
      <c r="Y31" s="153"/>
      <c r="Z31" s="153"/>
      <c r="AA31" s="153"/>
      <c r="AB31" s="153"/>
    </row>
    <row r="32" spans="2:28">
      <c r="B32" s="153"/>
      <c r="C32" s="153"/>
      <c r="D32" s="153"/>
      <c r="E32" s="153"/>
      <c r="F32" s="153"/>
      <c r="G32" s="153"/>
      <c r="H32" s="153"/>
      <c r="I32" s="153"/>
      <c r="J32" s="153"/>
      <c r="K32" s="153"/>
      <c r="L32" s="153"/>
      <c r="M32" s="153"/>
      <c r="N32" s="153"/>
      <c r="O32" s="153"/>
      <c r="P32" s="153"/>
      <c r="Q32" s="153"/>
      <c r="R32" s="153"/>
      <c r="S32" s="153"/>
      <c r="T32" s="153"/>
      <c r="U32" s="153"/>
      <c r="V32" s="153"/>
      <c r="W32" s="153"/>
      <c r="X32" s="153"/>
      <c r="Y32" s="153"/>
      <c r="Z32" s="153"/>
      <c r="AA32" s="153"/>
      <c r="AB32" s="153"/>
    </row>
    <row r="33" spans="2:28">
      <c r="B33" s="153"/>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row>
    <row r="34" spans="2:28">
      <c r="B34" s="153"/>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row>
    <row r="35" spans="2:28">
      <c r="B35" s="153"/>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row>
    <row r="36" spans="2:28">
      <c r="B36" s="153"/>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row>
  </sheetData>
  <protectedRanges>
    <protectedRange sqref="U12" name="Rango1_2_1_7_1"/>
    <protectedRange sqref="Y12" name="Rango1_1_1_2_7_1"/>
    <protectedRange sqref="Y11" name="Rango1_1_1_2_1_2"/>
    <protectedRange sqref="L11" name="Rango1_2_1_1_4_2"/>
    <protectedRange sqref="U11" name="Rango1_2_1_5_2"/>
    <protectedRange sqref="W11:X11" name="Rango1_1_1_1_5_2"/>
    <protectedRange sqref="C11:D11" name="Rango1_1_1_3_1_2"/>
  </protectedRanges>
  <mergeCells count="61">
    <mergeCell ref="AA6:AA9"/>
    <mergeCell ref="AB6:AB9"/>
    <mergeCell ref="F7:K8"/>
    <mergeCell ref="L7:N8"/>
    <mergeCell ref="V6:V9"/>
    <mergeCell ref="W6:W9"/>
    <mergeCell ref="X6:X9"/>
    <mergeCell ref="Y6:Y9"/>
    <mergeCell ref="Z6:Z9"/>
    <mergeCell ref="F9:G9"/>
    <mergeCell ref="H9:I9"/>
    <mergeCell ref="J9:K9"/>
    <mergeCell ref="O9:P9"/>
    <mergeCell ref="Q9:R9"/>
    <mergeCell ref="B10:B11"/>
    <mergeCell ref="B3:AB3"/>
    <mergeCell ref="B4:E5"/>
    <mergeCell ref="F4:AB4"/>
    <mergeCell ref="F5:N5"/>
    <mergeCell ref="O5:T5"/>
    <mergeCell ref="U5:Y5"/>
    <mergeCell ref="Z5:AB5"/>
    <mergeCell ref="B6:B9"/>
    <mergeCell ref="C6:C9"/>
    <mergeCell ref="D6:D9"/>
    <mergeCell ref="E6:E9"/>
    <mergeCell ref="F6:K6"/>
    <mergeCell ref="L6:N6"/>
    <mergeCell ref="O6:T7"/>
    <mergeCell ref="U6:U9"/>
    <mergeCell ref="I12:I13"/>
    <mergeCell ref="J12:J13"/>
    <mergeCell ref="O8:P8"/>
    <mergeCell ref="Q8:R8"/>
    <mergeCell ref="S8:T9"/>
    <mergeCell ref="B12:B13"/>
    <mergeCell ref="C12:C13"/>
    <mergeCell ref="D12:D13"/>
    <mergeCell ref="E12:E13"/>
    <mergeCell ref="F12:F13"/>
    <mergeCell ref="Z12:Z13"/>
    <mergeCell ref="AA12:AA13"/>
    <mergeCell ref="AB12:AB13"/>
    <mergeCell ref="C15:C21"/>
    <mergeCell ref="D15:D21"/>
    <mergeCell ref="K12:K13"/>
    <mergeCell ref="M12:M13"/>
    <mergeCell ref="N12:N13"/>
    <mergeCell ref="O12:O13"/>
    <mergeCell ref="P12:P13"/>
    <mergeCell ref="Q12:Q13"/>
    <mergeCell ref="R12:R13"/>
    <mergeCell ref="S12:S13"/>
    <mergeCell ref="T12:T13"/>
    <mergeCell ref="G12:G13"/>
    <mergeCell ref="H12:H13"/>
    <mergeCell ref="U12:U13"/>
    <mergeCell ref="V12:V13"/>
    <mergeCell ref="W12:W13"/>
    <mergeCell ref="X12:X13"/>
    <mergeCell ref="Y12:Y13"/>
  </mergeCells>
  <conditionalFormatting sqref="K12">
    <cfRule type="containsText" dxfId="39" priority="14" operator="containsText" text="ALTA">
      <formula>NOT(ISERROR(SEARCH("ALTA",K12)))</formula>
    </cfRule>
    <cfRule type="containsText" dxfId="38" priority="15" operator="containsText" text="MODERADA">
      <formula>NOT(ISERROR(SEARCH("MODERADA",K12)))</formula>
    </cfRule>
    <cfRule type="containsText" dxfId="37" priority="16" operator="containsText" text="EXTREMA">
      <formula>NOT(ISERROR(SEARCH("EXTREMA",K12)))</formula>
    </cfRule>
  </conditionalFormatting>
  <conditionalFormatting sqref="K12">
    <cfRule type="containsText" dxfId="36" priority="13" operator="containsText" text="BAJA">
      <formula>NOT(ISERROR(SEARCH("BAJA",K12)))</formula>
    </cfRule>
  </conditionalFormatting>
  <conditionalFormatting sqref="T12">
    <cfRule type="containsText" dxfId="35" priority="10" operator="containsText" text="ALTA">
      <formula>NOT(ISERROR(SEARCH("ALTA",T12)))</formula>
    </cfRule>
    <cfRule type="containsText" dxfId="34" priority="11" operator="containsText" text="MODERADA">
      <formula>NOT(ISERROR(SEARCH("MODERADA",T12)))</formula>
    </cfRule>
    <cfRule type="containsText" dxfId="33" priority="12" operator="containsText" text="EXTREMA">
      <formula>NOT(ISERROR(SEARCH("EXTREMA",T12)))</formula>
    </cfRule>
  </conditionalFormatting>
  <conditionalFormatting sqref="T12">
    <cfRule type="containsText" dxfId="32" priority="9" operator="containsText" text="BAJA">
      <formula>NOT(ISERROR(SEARCH("BAJA",T12)))</formula>
    </cfRule>
  </conditionalFormatting>
  <conditionalFormatting sqref="T11">
    <cfRule type="containsText" dxfId="31" priority="2" operator="containsText" text="ALTA">
      <formula>NOT(ISERROR(SEARCH("ALTA",T11)))</formula>
    </cfRule>
    <cfRule type="containsText" dxfId="30" priority="3" operator="containsText" text="MODERADA">
      <formula>NOT(ISERROR(SEARCH("MODERADA",T11)))</formula>
    </cfRule>
    <cfRule type="containsText" dxfId="29" priority="4" operator="containsText" text="EXTREMA">
      <formula>NOT(ISERROR(SEARCH("EXTREMA",T11)))</formula>
    </cfRule>
  </conditionalFormatting>
  <conditionalFormatting sqref="T11">
    <cfRule type="containsText" dxfId="28" priority="1" operator="containsText" text="BAJA">
      <formula>NOT(ISERROR(SEARCH("BAJA",T11)))</formula>
    </cfRule>
  </conditionalFormatting>
  <conditionalFormatting sqref="K11">
    <cfRule type="containsText" dxfId="27" priority="6" operator="containsText" text="ALTA">
      <formula>NOT(ISERROR(SEARCH("ALTA",K11)))</formula>
    </cfRule>
    <cfRule type="containsText" dxfId="26" priority="7" operator="containsText" text="MODERADA">
      <formula>NOT(ISERROR(SEARCH("MODERADA",K11)))</formula>
    </cfRule>
    <cfRule type="containsText" dxfId="25" priority="8" operator="containsText" text="EXTREMA">
      <formula>NOT(ISERROR(SEARCH("EXTREMA",K11)))</formula>
    </cfRule>
  </conditionalFormatting>
  <conditionalFormatting sqref="K11">
    <cfRule type="containsText" dxfId="24" priority="5" operator="containsText" text="BAJA">
      <formula>NOT(ISERROR(SEARCH("BAJA",K11)))</formula>
    </cfRule>
  </conditionalFormatting>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806E2-AB03-44DB-BF08-5E8ACFB7622B}">
  <dimension ref="B1:AB19"/>
  <sheetViews>
    <sheetView workbookViewId="0">
      <selection activeCell="D13" activeCellId="1" sqref="C13:C19 D13:D19"/>
    </sheetView>
  </sheetViews>
  <sheetFormatPr baseColWidth="10" defaultRowHeight="15"/>
  <cols>
    <col min="3" max="3" width="22.5703125" customWidth="1"/>
    <col min="4" max="4" width="22.42578125" customWidth="1"/>
    <col min="5" max="5" width="23.140625" customWidth="1"/>
    <col min="12" max="12" width="33" customWidth="1"/>
    <col min="21" max="21" width="57.140625" customWidth="1"/>
    <col min="23" max="23" width="18.28515625" customWidth="1"/>
    <col min="24" max="24" width="18.5703125" customWidth="1"/>
    <col min="25" max="25" width="20.7109375" customWidth="1"/>
  </cols>
  <sheetData>
    <row r="1" spans="2:28" s="99" customFormat="1" ht="13.5" thickBot="1">
      <c r="B1" s="261" t="s">
        <v>299</v>
      </c>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3"/>
    </row>
    <row r="2" spans="2:28" s="99" customFormat="1" ht="12.75">
      <c r="B2" s="264" t="s">
        <v>256</v>
      </c>
      <c r="C2" s="265"/>
      <c r="D2" s="265"/>
      <c r="E2" s="266"/>
      <c r="F2" s="269" t="s">
        <v>257</v>
      </c>
      <c r="G2" s="270"/>
      <c r="H2" s="270"/>
      <c r="I2" s="270"/>
      <c r="J2" s="270"/>
      <c r="K2" s="270"/>
      <c r="L2" s="270"/>
      <c r="M2" s="270"/>
      <c r="N2" s="270"/>
      <c r="O2" s="270"/>
      <c r="P2" s="270"/>
      <c r="Q2" s="270"/>
      <c r="R2" s="270"/>
      <c r="S2" s="270"/>
      <c r="T2" s="270"/>
      <c r="U2" s="270"/>
      <c r="V2" s="270"/>
      <c r="W2" s="270"/>
      <c r="X2" s="270"/>
      <c r="Y2" s="270"/>
      <c r="Z2" s="270"/>
      <c r="AA2" s="270"/>
      <c r="AB2" s="271"/>
    </row>
    <row r="3" spans="2:28" s="99" customFormat="1" ht="12.75">
      <c r="B3" s="267"/>
      <c r="C3" s="257"/>
      <c r="D3" s="257"/>
      <c r="E3" s="268"/>
      <c r="F3" s="272" t="s">
        <v>258</v>
      </c>
      <c r="G3" s="273"/>
      <c r="H3" s="273"/>
      <c r="I3" s="273"/>
      <c r="J3" s="273"/>
      <c r="K3" s="273"/>
      <c r="L3" s="273"/>
      <c r="M3" s="273"/>
      <c r="N3" s="273"/>
      <c r="O3" s="257" t="s">
        <v>259</v>
      </c>
      <c r="P3" s="257"/>
      <c r="Q3" s="257"/>
      <c r="R3" s="257"/>
      <c r="S3" s="257"/>
      <c r="T3" s="257"/>
      <c r="U3" s="257" t="s">
        <v>260</v>
      </c>
      <c r="V3" s="274"/>
      <c r="W3" s="274"/>
      <c r="X3" s="274"/>
      <c r="Y3" s="274"/>
      <c r="Z3" s="257" t="s">
        <v>261</v>
      </c>
      <c r="AA3" s="257"/>
      <c r="AB3" s="268"/>
    </row>
    <row r="4" spans="2:28" s="99" customFormat="1" ht="12.75">
      <c r="B4" s="275" t="s">
        <v>262</v>
      </c>
      <c r="C4" s="257" t="s">
        <v>263</v>
      </c>
      <c r="D4" s="257" t="s">
        <v>264</v>
      </c>
      <c r="E4" s="268" t="s">
        <v>265</v>
      </c>
      <c r="F4" s="278" t="s">
        <v>257</v>
      </c>
      <c r="G4" s="257"/>
      <c r="H4" s="257"/>
      <c r="I4" s="257"/>
      <c r="J4" s="257"/>
      <c r="K4" s="257"/>
      <c r="L4" s="273" t="s">
        <v>266</v>
      </c>
      <c r="M4" s="273"/>
      <c r="N4" s="273"/>
      <c r="O4" s="257" t="s">
        <v>267</v>
      </c>
      <c r="P4" s="257"/>
      <c r="Q4" s="257"/>
      <c r="R4" s="257"/>
      <c r="S4" s="257"/>
      <c r="T4" s="257"/>
      <c r="U4" s="257" t="s">
        <v>268</v>
      </c>
      <c r="V4" s="257" t="s">
        <v>269</v>
      </c>
      <c r="W4" s="257" t="s">
        <v>235</v>
      </c>
      <c r="X4" s="257" t="s">
        <v>270</v>
      </c>
      <c r="Y4" s="257" t="s">
        <v>271</v>
      </c>
      <c r="Z4" s="257" t="s">
        <v>272</v>
      </c>
      <c r="AA4" s="257" t="s">
        <v>273</v>
      </c>
      <c r="AB4" s="268" t="s">
        <v>274</v>
      </c>
    </row>
    <row r="5" spans="2:28" s="99" customFormat="1" ht="12.75">
      <c r="B5" s="275"/>
      <c r="C5" s="257"/>
      <c r="D5" s="257"/>
      <c r="E5" s="268"/>
      <c r="F5" s="278" t="s">
        <v>275</v>
      </c>
      <c r="G5" s="257"/>
      <c r="H5" s="257"/>
      <c r="I5" s="257"/>
      <c r="J5" s="257"/>
      <c r="K5" s="257"/>
      <c r="L5" s="273" t="s">
        <v>276</v>
      </c>
      <c r="M5" s="273"/>
      <c r="N5" s="273"/>
      <c r="O5" s="257"/>
      <c r="P5" s="257"/>
      <c r="Q5" s="257"/>
      <c r="R5" s="257"/>
      <c r="S5" s="257"/>
      <c r="T5" s="257"/>
      <c r="U5" s="257"/>
      <c r="V5" s="257"/>
      <c r="W5" s="257"/>
      <c r="X5" s="257"/>
      <c r="Y5" s="257"/>
      <c r="Z5" s="257"/>
      <c r="AA5" s="257"/>
      <c r="AB5" s="268"/>
    </row>
    <row r="6" spans="2:28" s="99" customFormat="1" ht="12.75">
      <c r="B6" s="275"/>
      <c r="C6" s="257"/>
      <c r="D6" s="257"/>
      <c r="E6" s="268"/>
      <c r="F6" s="278"/>
      <c r="G6" s="257"/>
      <c r="H6" s="257"/>
      <c r="I6" s="257"/>
      <c r="J6" s="257"/>
      <c r="K6" s="257"/>
      <c r="L6" s="273"/>
      <c r="M6" s="273"/>
      <c r="N6" s="273"/>
      <c r="O6" s="257" t="s">
        <v>277</v>
      </c>
      <c r="P6" s="257"/>
      <c r="Q6" s="257" t="s">
        <v>278</v>
      </c>
      <c r="R6" s="257"/>
      <c r="S6" s="257" t="s">
        <v>279</v>
      </c>
      <c r="T6" s="257"/>
      <c r="U6" s="257"/>
      <c r="V6" s="257"/>
      <c r="W6" s="257"/>
      <c r="X6" s="257"/>
      <c r="Y6" s="257"/>
      <c r="Z6" s="257"/>
      <c r="AA6" s="257"/>
      <c r="AB6" s="268"/>
    </row>
    <row r="7" spans="2:28" s="99" customFormat="1" ht="51.75" thickBot="1">
      <c r="B7" s="276"/>
      <c r="C7" s="258"/>
      <c r="D7" s="258"/>
      <c r="E7" s="277"/>
      <c r="F7" s="280" t="s">
        <v>277</v>
      </c>
      <c r="G7" s="258"/>
      <c r="H7" s="258" t="s">
        <v>278</v>
      </c>
      <c r="I7" s="258"/>
      <c r="J7" s="258" t="s">
        <v>280</v>
      </c>
      <c r="K7" s="258"/>
      <c r="L7" s="100" t="s">
        <v>281</v>
      </c>
      <c r="M7" s="100" t="s">
        <v>282</v>
      </c>
      <c r="N7" s="101" t="s">
        <v>283</v>
      </c>
      <c r="O7" s="258" t="s">
        <v>284</v>
      </c>
      <c r="P7" s="258"/>
      <c r="Q7" s="258" t="s">
        <v>284</v>
      </c>
      <c r="R7" s="258"/>
      <c r="S7" s="258"/>
      <c r="T7" s="258"/>
      <c r="U7" s="258"/>
      <c r="V7" s="258"/>
      <c r="W7" s="258"/>
      <c r="X7" s="258"/>
      <c r="Y7" s="258"/>
      <c r="Z7" s="258"/>
      <c r="AA7" s="258"/>
      <c r="AB7" s="279"/>
    </row>
    <row r="8" spans="2:28" s="102" customFormat="1" ht="85.5" customHeight="1">
      <c r="B8" s="259" t="s">
        <v>293</v>
      </c>
      <c r="C8" s="104" t="s">
        <v>300</v>
      </c>
      <c r="D8" s="116" t="s">
        <v>301</v>
      </c>
      <c r="E8" s="103" t="s">
        <v>302</v>
      </c>
      <c r="F8" s="104">
        <f>IF(G8="Muy baja",1,IF(G8="Baja",2,IF(G8="Media",3,IF(G8="Alta",4, IF(G8="Muy Alta",5,)))))</f>
        <v>3</v>
      </c>
      <c r="G8" s="104" t="s">
        <v>291</v>
      </c>
      <c r="H8" s="104">
        <f>IF(I8="Moderado",3,IF(#REF!="Mayor",4,IF(I8="Catastrófico",5,)))</f>
        <v>3</v>
      </c>
      <c r="I8" s="104" t="s">
        <v>303</v>
      </c>
      <c r="J8" s="104">
        <f>H8*F8</f>
        <v>9</v>
      </c>
      <c r="K8" s="105" t="s">
        <v>288</v>
      </c>
      <c r="L8" s="103" t="s">
        <v>304</v>
      </c>
      <c r="M8" s="104">
        <v>100</v>
      </c>
      <c r="N8" s="104">
        <v>1</v>
      </c>
      <c r="O8" s="104">
        <f>IF(P8="Muy baja",1,IF(P8="Baja",2,IF(P8="Media",3,IF(P8="Alta",4, IF(P8="Muy Alta",5,)))))</f>
        <v>2</v>
      </c>
      <c r="P8" s="104" t="s">
        <v>294</v>
      </c>
      <c r="Q8" s="104">
        <f>IF(R8="Moderado",3,IF(R8="Mayor",4,IF(R8="Catastrófico",5,)))</f>
        <v>3</v>
      </c>
      <c r="R8" s="104" t="s">
        <v>285</v>
      </c>
      <c r="S8" s="104">
        <f>Q8*O8</f>
        <v>6</v>
      </c>
      <c r="T8" s="105" t="s">
        <v>288</v>
      </c>
      <c r="U8" s="103" t="s">
        <v>305</v>
      </c>
      <c r="V8" s="104" t="s">
        <v>306</v>
      </c>
      <c r="W8" s="104" t="s">
        <v>307</v>
      </c>
      <c r="X8" s="103" t="s">
        <v>308</v>
      </c>
      <c r="Y8" s="103" t="s">
        <v>309</v>
      </c>
      <c r="Z8" s="103"/>
      <c r="AA8" s="103"/>
      <c r="AB8" s="106"/>
    </row>
    <row r="9" spans="2:28" s="102" customFormat="1" ht="90.75" customHeight="1">
      <c r="B9" s="260"/>
      <c r="C9" s="110" t="s">
        <v>310</v>
      </c>
      <c r="D9" s="108" t="s">
        <v>311</v>
      </c>
      <c r="E9" s="117" t="s">
        <v>290</v>
      </c>
      <c r="F9" s="109">
        <f>IF(G9="Muy baja",1,IF(G9="Baja",2,IF(G9="Media",3,IF(G9="Alta",4, IF(G9="Muy Alta",5,)))))</f>
        <v>2</v>
      </c>
      <c r="G9" s="110" t="s">
        <v>294</v>
      </c>
      <c r="H9" s="110">
        <f>IF(I9="Moderado",3,IF(I9="Mayor",4,IF(I9="Catastrófico",5,)))</f>
        <v>4</v>
      </c>
      <c r="I9" s="110" t="s">
        <v>287</v>
      </c>
      <c r="J9" s="110">
        <f>+$F9*$H9</f>
        <v>8</v>
      </c>
      <c r="K9" s="110" t="s">
        <v>288</v>
      </c>
      <c r="L9" s="111" t="s">
        <v>312</v>
      </c>
      <c r="M9" s="110">
        <v>100</v>
      </c>
      <c r="N9" s="110">
        <v>1</v>
      </c>
      <c r="O9" s="110">
        <f>IF(P9="Muy baja",1,IF(P9="Baja",2,IF(P9="Media",3,IF(P9="Alta",4, IF(P9="Muy Alta",5,)))))</f>
        <v>1</v>
      </c>
      <c r="P9" s="110" t="s">
        <v>292</v>
      </c>
      <c r="Q9" s="110">
        <f>IF(R9="Moderado",3,IF(R9="Mayor",4,IF(R9="Catastrófico",5,)))</f>
        <v>4</v>
      </c>
      <c r="R9" s="110" t="s">
        <v>287</v>
      </c>
      <c r="S9" s="110">
        <f>+O9*Q9</f>
        <v>4</v>
      </c>
      <c r="T9" s="112" t="s">
        <v>288</v>
      </c>
      <c r="U9" s="113" t="s">
        <v>331</v>
      </c>
      <c r="V9" s="114" t="s">
        <v>306</v>
      </c>
      <c r="W9" s="110" t="s">
        <v>295</v>
      </c>
      <c r="X9" s="110" t="s">
        <v>313</v>
      </c>
      <c r="Y9" s="110" t="s">
        <v>286</v>
      </c>
      <c r="Z9" s="110"/>
      <c r="AA9" s="110"/>
      <c r="AB9" s="115"/>
    </row>
    <row r="10" spans="2:28" s="99" customFormat="1" ht="152.25" customHeight="1">
      <c r="B10" s="255" t="s">
        <v>297</v>
      </c>
      <c r="C10" s="110" t="s">
        <v>298</v>
      </c>
      <c r="D10" s="256" t="s">
        <v>314</v>
      </c>
      <c r="E10" s="281" t="s">
        <v>290</v>
      </c>
      <c r="F10" s="246">
        <f>IF(G10="Muy baja",1,IF(G10="Baja",2,IF(G10="Media",3,IF(G10="Alta",4, IF(G10="Muy Alta",5,)))))</f>
        <v>3</v>
      </c>
      <c r="G10" s="246" t="s">
        <v>291</v>
      </c>
      <c r="H10" s="246">
        <f>IF(I10="Moderado",3,IF(I10="Mayor",4,IF(I10="Catastrófico",5,)))</f>
        <v>4</v>
      </c>
      <c r="I10" s="246" t="s">
        <v>287</v>
      </c>
      <c r="J10" s="246">
        <f>+$F10*$H10</f>
        <v>12</v>
      </c>
      <c r="K10" s="246" t="s">
        <v>288</v>
      </c>
      <c r="L10" s="281" t="s">
        <v>315</v>
      </c>
      <c r="M10" s="246">
        <v>100</v>
      </c>
      <c r="N10" s="246">
        <v>2</v>
      </c>
      <c r="O10" s="246">
        <f>IF(P10="Muy baja",1,IF(P10="Baja",2,IF(P10="Media",3,IF(P10="Alta",4, IF(P10="Muy Alta",5,)))))</f>
        <v>1</v>
      </c>
      <c r="P10" s="246" t="s">
        <v>292</v>
      </c>
      <c r="Q10" s="246">
        <f>IF(R10="Moderado",3,IF(R10="Mayor",4,IF(R10="Catastrófico",5,)))</f>
        <v>4</v>
      </c>
      <c r="R10" s="246" t="s">
        <v>287</v>
      </c>
      <c r="S10" s="246">
        <f>+O10*Q10</f>
        <v>4</v>
      </c>
      <c r="T10" s="246" t="s">
        <v>288</v>
      </c>
      <c r="U10" s="107" t="s">
        <v>316</v>
      </c>
      <c r="V10" s="247" t="s">
        <v>317</v>
      </c>
      <c r="W10" s="247" t="s">
        <v>318</v>
      </c>
      <c r="X10" s="247" t="s">
        <v>319</v>
      </c>
      <c r="Y10" s="246" t="s">
        <v>296</v>
      </c>
      <c r="Z10" s="246"/>
      <c r="AA10" s="246"/>
      <c r="AB10" s="248"/>
    </row>
    <row r="11" spans="2:28" s="99" customFormat="1" ht="115.5" customHeight="1">
      <c r="B11" s="255"/>
      <c r="C11" s="110" t="s">
        <v>289</v>
      </c>
      <c r="D11" s="256"/>
      <c r="E11" s="281"/>
      <c r="F11" s="246"/>
      <c r="G11" s="246"/>
      <c r="H11" s="246"/>
      <c r="I11" s="246"/>
      <c r="J11" s="246"/>
      <c r="K11" s="246"/>
      <c r="L11" s="281"/>
      <c r="M11" s="246"/>
      <c r="N11" s="246"/>
      <c r="O11" s="246"/>
      <c r="P11" s="246"/>
      <c r="Q11" s="246"/>
      <c r="R11" s="246"/>
      <c r="S11" s="246"/>
      <c r="T11" s="246"/>
      <c r="U11" s="107" t="s">
        <v>320</v>
      </c>
      <c r="V11" s="247"/>
      <c r="W11" s="247"/>
      <c r="X11" s="247"/>
      <c r="Y11" s="246"/>
      <c r="Z11" s="246"/>
      <c r="AA11" s="246"/>
      <c r="AB11" s="248"/>
    </row>
    <row r="13" spans="2:28">
      <c r="C13" s="249" t="s">
        <v>80</v>
      </c>
      <c r="D13" s="250" t="s">
        <v>79</v>
      </c>
    </row>
    <row r="14" spans="2:28">
      <c r="C14" s="249"/>
      <c r="D14" s="251"/>
    </row>
    <row r="15" spans="2:28">
      <c r="C15" s="249"/>
      <c r="D15" s="251"/>
    </row>
    <row r="16" spans="2:28">
      <c r="C16" s="249"/>
      <c r="D16" s="251"/>
    </row>
    <row r="17" spans="3:4">
      <c r="C17" s="249"/>
      <c r="D17" s="251"/>
    </row>
    <row r="18" spans="3:4">
      <c r="C18" s="249"/>
      <c r="D18" s="251"/>
    </row>
    <row r="19" spans="3:4">
      <c r="C19" s="249"/>
      <c r="D19" s="252"/>
    </row>
  </sheetData>
  <protectedRanges>
    <protectedRange sqref="U10" name="Rango1_2_1_7"/>
    <protectedRange sqref="Y10" name="Rango1_1_1_2_7"/>
    <protectedRange sqref="Y9" name="Rango1_1_1_2_1"/>
    <protectedRange sqref="L9" name="Rango1_2_1_1_4"/>
    <protectedRange sqref="U9" name="Rango1_2_1_5"/>
    <protectedRange sqref="W9:X9" name="Rango1_1_1_1_5"/>
    <protectedRange sqref="C9:D9" name="Rango1_1_1_3_1"/>
  </protectedRanges>
  <mergeCells count="60">
    <mergeCell ref="AA10:AA11"/>
    <mergeCell ref="AB10:AB11"/>
    <mergeCell ref="C13:C19"/>
    <mergeCell ref="D13:D19"/>
    <mergeCell ref="T10:T11"/>
    <mergeCell ref="V10:V11"/>
    <mergeCell ref="W10:W11"/>
    <mergeCell ref="X10:X11"/>
    <mergeCell ref="Y10:Y11"/>
    <mergeCell ref="Z10:Z11"/>
    <mergeCell ref="N10:N11"/>
    <mergeCell ref="O10:O11"/>
    <mergeCell ref="P10:P11"/>
    <mergeCell ref="Q10:Q11"/>
    <mergeCell ref="R10:R11"/>
    <mergeCell ref="S10:S11"/>
    <mergeCell ref="M10:M11"/>
    <mergeCell ref="B8:B9"/>
    <mergeCell ref="B10:B11"/>
    <mergeCell ref="D10:D11"/>
    <mergeCell ref="E10:E11"/>
    <mergeCell ref="F10:F11"/>
    <mergeCell ref="G10:G11"/>
    <mergeCell ref="H10:H11"/>
    <mergeCell ref="I10:I11"/>
    <mergeCell ref="J10:J11"/>
    <mergeCell ref="K10:K11"/>
    <mergeCell ref="L10:L11"/>
    <mergeCell ref="Z4:Z7"/>
    <mergeCell ref="AA4:AA7"/>
    <mergeCell ref="AB4:AB7"/>
    <mergeCell ref="F5:K6"/>
    <mergeCell ref="L5:N6"/>
    <mergeCell ref="O6:P6"/>
    <mergeCell ref="Q6:R6"/>
    <mergeCell ref="S6:T7"/>
    <mergeCell ref="F7:G7"/>
    <mergeCell ref="H7:I7"/>
    <mergeCell ref="O4:T5"/>
    <mergeCell ref="U4:U7"/>
    <mergeCell ref="V4:V7"/>
    <mergeCell ref="W4:W7"/>
    <mergeCell ref="X4:X7"/>
    <mergeCell ref="Y4:Y7"/>
    <mergeCell ref="O7:P7"/>
    <mergeCell ref="Q7:R7"/>
    <mergeCell ref="B4:B7"/>
    <mergeCell ref="C4:C7"/>
    <mergeCell ref="D4:D7"/>
    <mergeCell ref="E4:E7"/>
    <mergeCell ref="F4:K4"/>
    <mergeCell ref="L4:N4"/>
    <mergeCell ref="J7:K7"/>
    <mergeCell ref="B1:AB1"/>
    <mergeCell ref="B2:E3"/>
    <mergeCell ref="F2:AB2"/>
    <mergeCell ref="F3:N3"/>
    <mergeCell ref="O3:T3"/>
    <mergeCell ref="U3:Y3"/>
    <mergeCell ref="Z3:AB3"/>
  </mergeCells>
  <conditionalFormatting sqref="K10">
    <cfRule type="containsText" dxfId="23" priority="14" operator="containsText" text="ALTA">
      <formula>NOT(ISERROR(SEARCH("ALTA",K10)))</formula>
    </cfRule>
    <cfRule type="containsText" dxfId="22" priority="15" operator="containsText" text="MODERADA">
      <formula>NOT(ISERROR(SEARCH("MODERADA",K10)))</formula>
    </cfRule>
    <cfRule type="containsText" dxfId="21" priority="16" operator="containsText" text="EXTREMA">
      <formula>NOT(ISERROR(SEARCH("EXTREMA",K10)))</formula>
    </cfRule>
  </conditionalFormatting>
  <conditionalFormatting sqref="K10">
    <cfRule type="containsText" dxfId="20" priority="13" operator="containsText" text="BAJA">
      <formula>NOT(ISERROR(SEARCH("BAJA",K10)))</formula>
    </cfRule>
  </conditionalFormatting>
  <conditionalFormatting sqref="T10">
    <cfRule type="containsText" dxfId="19" priority="10" operator="containsText" text="ALTA">
      <formula>NOT(ISERROR(SEARCH("ALTA",T10)))</formula>
    </cfRule>
    <cfRule type="containsText" dxfId="18" priority="11" operator="containsText" text="MODERADA">
      <formula>NOT(ISERROR(SEARCH("MODERADA",T10)))</formula>
    </cfRule>
    <cfRule type="containsText" dxfId="17" priority="12" operator="containsText" text="EXTREMA">
      <formula>NOT(ISERROR(SEARCH("EXTREMA",T10)))</formula>
    </cfRule>
  </conditionalFormatting>
  <conditionalFormatting sqref="T10">
    <cfRule type="containsText" dxfId="16" priority="9" operator="containsText" text="BAJA">
      <formula>NOT(ISERROR(SEARCH("BAJA",T10)))</formula>
    </cfRule>
  </conditionalFormatting>
  <conditionalFormatting sqref="T9">
    <cfRule type="containsText" dxfId="15" priority="2" operator="containsText" text="ALTA">
      <formula>NOT(ISERROR(SEARCH("ALTA",T9)))</formula>
    </cfRule>
    <cfRule type="containsText" dxfId="14" priority="3" operator="containsText" text="MODERADA">
      <formula>NOT(ISERROR(SEARCH("MODERADA",T9)))</formula>
    </cfRule>
    <cfRule type="containsText" dxfId="13" priority="4" operator="containsText" text="EXTREMA">
      <formula>NOT(ISERROR(SEARCH("EXTREMA",T9)))</formula>
    </cfRule>
  </conditionalFormatting>
  <conditionalFormatting sqref="T9">
    <cfRule type="containsText" dxfId="12" priority="1" operator="containsText" text="BAJA">
      <formula>NOT(ISERROR(SEARCH("BAJA",T9)))</formula>
    </cfRule>
  </conditionalFormatting>
  <conditionalFormatting sqref="K9">
    <cfRule type="containsText" dxfId="11" priority="6" operator="containsText" text="ALTA">
      <formula>NOT(ISERROR(SEARCH("ALTA",K9)))</formula>
    </cfRule>
    <cfRule type="containsText" dxfId="10" priority="7" operator="containsText" text="MODERADA">
      <formula>NOT(ISERROR(SEARCH("MODERADA",K9)))</formula>
    </cfRule>
    <cfRule type="containsText" dxfId="9" priority="8" operator="containsText" text="EXTREMA">
      <formula>NOT(ISERROR(SEARCH("EXTREMA",K9)))</formula>
    </cfRule>
  </conditionalFormatting>
  <conditionalFormatting sqref="K9">
    <cfRule type="containsText" dxfId="8" priority="5" operator="containsText" text="BAJA">
      <formula>NOT(ISERROR(SEARCH("BAJA",K9)))</formula>
    </cfRule>
  </conditionalFormatting>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69B18-C5B0-43D9-BCD2-CB4B4200E556}">
  <dimension ref="B1:AB17"/>
  <sheetViews>
    <sheetView workbookViewId="0">
      <selection activeCell="F20" sqref="F20"/>
    </sheetView>
  </sheetViews>
  <sheetFormatPr baseColWidth="10" defaultRowHeight="15"/>
  <cols>
    <col min="3" max="3" width="29.7109375" customWidth="1"/>
    <col min="4" max="4" width="33.85546875" customWidth="1"/>
    <col min="5" max="5" width="29" customWidth="1"/>
    <col min="12" max="12" width="45.85546875" customWidth="1"/>
    <col min="21" max="21" width="41.7109375" customWidth="1"/>
    <col min="22" max="22" width="20.42578125" customWidth="1"/>
    <col min="24" max="24" width="22.7109375" customWidth="1"/>
    <col min="25" max="25" width="14.85546875" customWidth="1"/>
  </cols>
  <sheetData>
    <row r="1" spans="2:28" s="99" customFormat="1" ht="13.5" thickBot="1">
      <c r="B1" s="261" t="s">
        <v>321</v>
      </c>
      <c r="C1" s="262"/>
      <c r="D1" s="262"/>
      <c r="E1" s="262"/>
      <c r="F1" s="262"/>
      <c r="G1" s="262"/>
      <c r="H1" s="262"/>
      <c r="I1" s="262"/>
      <c r="J1" s="262"/>
      <c r="K1" s="262"/>
      <c r="L1" s="262"/>
      <c r="M1" s="262"/>
      <c r="N1" s="262"/>
      <c r="O1" s="262"/>
      <c r="P1" s="262"/>
      <c r="Q1" s="262"/>
      <c r="R1" s="262"/>
      <c r="S1" s="262"/>
      <c r="T1" s="262"/>
      <c r="U1" s="262"/>
      <c r="V1" s="262"/>
      <c r="W1" s="262"/>
      <c r="X1" s="262"/>
      <c r="Y1" s="262"/>
      <c r="Z1" s="262"/>
      <c r="AA1" s="262"/>
      <c r="AB1" s="263"/>
    </row>
    <row r="2" spans="2:28" s="99" customFormat="1" ht="12.75">
      <c r="B2" s="264" t="s">
        <v>256</v>
      </c>
      <c r="C2" s="265"/>
      <c r="D2" s="265"/>
      <c r="E2" s="266"/>
      <c r="F2" s="269" t="s">
        <v>257</v>
      </c>
      <c r="G2" s="270"/>
      <c r="H2" s="270"/>
      <c r="I2" s="270"/>
      <c r="J2" s="270"/>
      <c r="K2" s="270"/>
      <c r="L2" s="270"/>
      <c r="M2" s="270"/>
      <c r="N2" s="270"/>
      <c r="O2" s="270"/>
      <c r="P2" s="270"/>
      <c r="Q2" s="270"/>
      <c r="R2" s="270"/>
      <c r="S2" s="270"/>
      <c r="T2" s="270"/>
      <c r="U2" s="270"/>
      <c r="V2" s="270"/>
      <c r="W2" s="270"/>
      <c r="X2" s="270"/>
      <c r="Y2" s="270"/>
      <c r="Z2" s="270"/>
      <c r="AA2" s="270"/>
      <c r="AB2" s="271"/>
    </row>
    <row r="3" spans="2:28" s="99" customFormat="1" ht="12.75">
      <c r="B3" s="267"/>
      <c r="C3" s="257"/>
      <c r="D3" s="257"/>
      <c r="E3" s="268"/>
      <c r="F3" s="272" t="s">
        <v>258</v>
      </c>
      <c r="G3" s="273"/>
      <c r="H3" s="273"/>
      <c r="I3" s="273"/>
      <c r="J3" s="273"/>
      <c r="K3" s="273"/>
      <c r="L3" s="273"/>
      <c r="M3" s="273"/>
      <c r="N3" s="273"/>
      <c r="O3" s="257" t="s">
        <v>259</v>
      </c>
      <c r="P3" s="257"/>
      <c r="Q3" s="257"/>
      <c r="R3" s="257"/>
      <c r="S3" s="257"/>
      <c r="T3" s="257"/>
      <c r="U3" s="257" t="s">
        <v>260</v>
      </c>
      <c r="V3" s="274"/>
      <c r="W3" s="274"/>
      <c r="X3" s="274"/>
      <c r="Y3" s="274"/>
      <c r="Z3" s="257" t="s">
        <v>261</v>
      </c>
      <c r="AA3" s="257"/>
      <c r="AB3" s="268"/>
    </row>
    <row r="4" spans="2:28" s="99" customFormat="1" ht="12.75">
      <c r="B4" s="275" t="s">
        <v>262</v>
      </c>
      <c r="C4" s="257" t="s">
        <v>263</v>
      </c>
      <c r="D4" s="257" t="s">
        <v>264</v>
      </c>
      <c r="E4" s="268" t="s">
        <v>265</v>
      </c>
      <c r="F4" s="278" t="s">
        <v>257</v>
      </c>
      <c r="G4" s="257"/>
      <c r="H4" s="257"/>
      <c r="I4" s="257"/>
      <c r="J4" s="257"/>
      <c r="K4" s="257"/>
      <c r="L4" s="273" t="s">
        <v>266</v>
      </c>
      <c r="M4" s="273"/>
      <c r="N4" s="273"/>
      <c r="O4" s="257" t="s">
        <v>267</v>
      </c>
      <c r="P4" s="257"/>
      <c r="Q4" s="257"/>
      <c r="R4" s="257"/>
      <c r="S4" s="257"/>
      <c r="T4" s="257"/>
      <c r="U4" s="257" t="s">
        <v>268</v>
      </c>
      <c r="V4" s="257" t="s">
        <v>269</v>
      </c>
      <c r="W4" s="257" t="s">
        <v>235</v>
      </c>
      <c r="X4" s="257" t="s">
        <v>270</v>
      </c>
      <c r="Y4" s="257" t="s">
        <v>271</v>
      </c>
      <c r="Z4" s="257" t="s">
        <v>272</v>
      </c>
      <c r="AA4" s="257" t="s">
        <v>273</v>
      </c>
      <c r="AB4" s="268" t="s">
        <v>274</v>
      </c>
    </row>
    <row r="5" spans="2:28" s="99" customFormat="1" ht="12.75">
      <c r="B5" s="275"/>
      <c r="C5" s="257"/>
      <c r="D5" s="257"/>
      <c r="E5" s="268"/>
      <c r="F5" s="278" t="s">
        <v>275</v>
      </c>
      <c r="G5" s="257"/>
      <c r="H5" s="257"/>
      <c r="I5" s="257"/>
      <c r="J5" s="257"/>
      <c r="K5" s="257"/>
      <c r="L5" s="273" t="s">
        <v>276</v>
      </c>
      <c r="M5" s="273"/>
      <c r="N5" s="273"/>
      <c r="O5" s="257"/>
      <c r="P5" s="257"/>
      <c r="Q5" s="257"/>
      <c r="R5" s="257"/>
      <c r="S5" s="257"/>
      <c r="T5" s="257"/>
      <c r="U5" s="257"/>
      <c r="V5" s="257"/>
      <c r="W5" s="257"/>
      <c r="X5" s="257"/>
      <c r="Y5" s="257"/>
      <c r="Z5" s="257"/>
      <c r="AA5" s="257"/>
      <c r="AB5" s="268"/>
    </row>
    <row r="6" spans="2:28" s="99" customFormat="1" ht="12.75">
      <c r="B6" s="275"/>
      <c r="C6" s="257"/>
      <c r="D6" s="257"/>
      <c r="E6" s="268"/>
      <c r="F6" s="278"/>
      <c r="G6" s="257"/>
      <c r="H6" s="257"/>
      <c r="I6" s="257"/>
      <c r="J6" s="257"/>
      <c r="K6" s="257"/>
      <c r="L6" s="273"/>
      <c r="M6" s="273"/>
      <c r="N6" s="273"/>
      <c r="O6" s="257" t="s">
        <v>277</v>
      </c>
      <c r="P6" s="257"/>
      <c r="Q6" s="257" t="s">
        <v>278</v>
      </c>
      <c r="R6" s="257"/>
      <c r="S6" s="257" t="s">
        <v>279</v>
      </c>
      <c r="T6" s="257"/>
      <c r="U6" s="257"/>
      <c r="V6" s="257"/>
      <c r="W6" s="257"/>
      <c r="X6" s="257"/>
      <c r="Y6" s="257"/>
      <c r="Z6" s="257"/>
      <c r="AA6" s="257"/>
      <c r="AB6" s="268"/>
    </row>
    <row r="7" spans="2:28" s="99" customFormat="1" ht="51">
      <c r="B7" s="276"/>
      <c r="C7" s="258"/>
      <c r="D7" s="258"/>
      <c r="E7" s="277"/>
      <c r="F7" s="280" t="s">
        <v>277</v>
      </c>
      <c r="G7" s="258"/>
      <c r="H7" s="258" t="s">
        <v>278</v>
      </c>
      <c r="I7" s="258"/>
      <c r="J7" s="258" t="s">
        <v>280</v>
      </c>
      <c r="K7" s="258"/>
      <c r="L7" s="100" t="s">
        <v>281</v>
      </c>
      <c r="M7" s="100" t="s">
        <v>282</v>
      </c>
      <c r="N7" s="101" t="s">
        <v>283</v>
      </c>
      <c r="O7" s="258" t="s">
        <v>284</v>
      </c>
      <c r="P7" s="258"/>
      <c r="Q7" s="258" t="s">
        <v>284</v>
      </c>
      <c r="R7" s="258"/>
      <c r="S7" s="258"/>
      <c r="T7" s="258"/>
      <c r="U7" s="258"/>
      <c r="V7" s="258"/>
      <c r="W7" s="258"/>
      <c r="X7" s="258"/>
      <c r="Y7" s="258"/>
      <c r="Z7" s="258"/>
      <c r="AA7" s="258"/>
      <c r="AB7" s="279"/>
    </row>
    <row r="8" spans="2:28" s="99" customFormat="1" ht="111" customHeight="1">
      <c r="B8" s="282" t="s">
        <v>297</v>
      </c>
      <c r="C8" s="246" t="s">
        <v>322</v>
      </c>
      <c r="D8" s="256" t="s">
        <v>323</v>
      </c>
      <c r="E8" s="246" t="s">
        <v>324</v>
      </c>
      <c r="F8" s="246">
        <f>IF(G8="Muy baja",1,IF(G8="Baja",2,IF(G8="Media",3,IF(G8="Alta",4, IF(G8="Muy Alta",5,)))))</f>
        <v>3</v>
      </c>
      <c r="G8" s="246" t="s">
        <v>291</v>
      </c>
      <c r="H8" s="246">
        <f>IF(I8="Moderado",3,IF(I8="Mayor",4,IF(I8="Catastrófico",5,)))</f>
        <v>5</v>
      </c>
      <c r="I8" s="246" t="s">
        <v>325</v>
      </c>
      <c r="J8" s="246">
        <f>+$F8*$H8</f>
        <v>15</v>
      </c>
      <c r="K8" s="283" t="s">
        <v>325</v>
      </c>
      <c r="L8" s="284" t="s">
        <v>326</v>
      </c>
      <c r="M8" s="246">
        <v>70</v>
      </c>
      <c r="N8" s="246">
        <v>1</v>
      </c>
      <c r="O8" s="246">
        <f>IF(P8="Muy baja",1,IF(P8="Baja",2,IF(P8="Media",3,IF(P8="Alta",4, IF(P8="Muy Alta",5,)))))</f>
        <v>2</v>
      </c>
      <c r="P8" s="246" t="s">
        <v>294</v>
      </c>
      <c r="Q8" s="246">
        <f>IF(R8="Moderado",3,IF(R8="Mayor",4,IF(R8="Catastrófico",5,)))</f>
        <v>4</v>
      </c>
      <c r="R8" s="246" t="s">
        <v>287</v>
      </c>
      <c r="S8" s="246">
        <f>+O8*Q8</f>
        <v>8</v>
      </c>
      <c r="T8" s="246" t="s">
        <v>288</v>
      </c>
      <c r="U8" s="284" t="s">
        <v>327</v>
      </c>
      <c r="V8" s="247" t="s">
        <v>328</v>
      </c>
      <c r="W8" s="246" t="s">
        <v>329</v>
      </c>
      <c r="X8" s="246" t="s">
        <v>330</v>
      </c>
      <c r="Y8" s="246" t="s">
        <v>286</v>
      </c>
      <c r="Z8" s="246"/>
      <c r="AA8" s="285"/>
      <c r="AB8" s="284"/>
    </row>
    <row r="9" spans="2:28" s="99" customFormat="1" ht="88.5" customHeight="1">
      <c r="B9" s="282"/>
      <c r="C9" s="246"/>
      <c r="D9" s="256"/>
      <c r="E9" s="246"/>
      <c r="F9" s="246"/>
      <c r="G9" s="246"/>
      <c r="H9" s="246"/>
      <c r="I9" s="246"/>
      <c r="J9" s="246"/>
      <c r="K9" s="283"/>
      <c r="L9" s="284"/>
      <c r="M9" s="246"/>
      <c r="N9" s="246"/>
      <c r="O9" s="246"/>
      <c r="P9" s="246"/>
      <c r="Q9" s="246"/>
      <c r="R9" s="246"/>
      <c r="S9" s="246"/>
      <c r="T9" s="246"/>
      <c r="U9" s="284"/>
      <c r="V9" s="247"/>
      <c r="W9" s="246"/>
      <c r="X9" s="246"/>
      <c r="Y9" s="246"/>
      <c r="Z9" s="246"/>
      <c r="AA9" s="285"/>
      <c r="AB9" s="284"/>
    </row>
    <row r="11" spans="2:28">
      <c r="C11" s="249" t="s">
        <v>80</v>
      </c>
      <c r="D11" s="250" t="s">
        <v>79</v>
      </c>
    </row>
    <row r="12" spans="2:28">
      <c r="C12" s="249"/>
      <c r="D12" s="251"/>
    </row>
    <row r="13" spans="2:28">
      <c r="C13" s="249"/>
      <c r="D13" s="251"/>
    </row>
    <row r="14" spans="2:28">
      <c r="C14" s="249"/>
      <c r="D14" s="251"/>
    </row>
    <row r="15" spans="2:28">
      <c r="C15" s="249"/>
      <c r="D15" s="251"/>
    </row>
    <row r="16" spans="2:28">
      <c r="C16" s="249"/>
      <c r="D16" s="251"/>
    </row>
    <row r="17" spans="3:4">
      <c r="C17" s="249"/>
      <c r="D17" s="252"/>
    </row>
  </sheetData>
  <protectedRanges>
    <protectedRange sqref="U8:U9" name="Rango1_2_1"/>
    <protectedRange sqref="Y8:Y9" name="Rango1_1_1_2_1"/>
    <protectedRange sqref="W8:X9" name="Rango1_1_1_1_3"/>
    <protectedRange sqref="L8:L9" name="Rango1_2_1_1_6"/>
    <protectedRange sqref="AB8:AB9" name="Rango1_2_1_9"/>
  </protectedRanges>
  <mergeCells count="61">
    <mergeCell ref="Z8:Z9"/>
    <mergeCell ref="AA8:AA9"/>
    <mergeCell ref="AB8:AB9"/>
    <mergeCell ref="C11:C17"/>
    <mergeCell ref="D11:D17"/>
    <mergeCell ref="T8:T9"/>
    <mergeCell ref="U8:U9"/>
    <mergeCell ref="V8:V9"/>
    <mergeCell ref="W8:W9"/>
    <mergeCell ref="X8:X9"/>
    <mergeCell ref="Y8:Y9"/>
    <mergeCell ref="N8:N9"/>
    <mergeCell ref="O8:O9"/>
    <mergeCell ref="P8:P9"/>
    <mergeCell ref="Q8:Q9"/>
    <mergeCell ref="R8:R9"/>
    <mergeCell ref="S8:S9"/>
    <mergeCell ref="H8:H9"/>
    <mergeCell ref="I8:I9"/>
    <mergeCell ref="J8:J9"/>
    <mergeCell ref="K8:K9"/>
    <mergeCell ref="L8:L9"/>
    <mergeCell ref="M8:M9"/>
    <mergeCell ref="B8:B9"/>
    <mergeCell ref="C8:C9"/>
    <mergeCell ref="D8:D9"/>
    <mergeCell ref="E8:E9"/>
    <mergeCell ref="F8:F9"/>
    <mergeCell ref="G8:G9"/>
    <mergeCell ref="Z4:Z7"/>
    <mergeCell ref="AA4:AA7"/>
    <mergeCell ref="AB4:AB7"/>
    <mergeCell ref="F5:K6"/>
    <mergeCell ref="L5:N6"/>
    <mergeCell ref="O6:P6"/>
    <mergeCell ref="Q6:R6"/>
    <mergeCell ref="S6:T7"/>
    <mergeCell ref="F7:G7"/>
    <mergeCell ref="H7:I7"/>
    <mergeCell ref="O4:T5"/>
    <mergeCell ref="U4:U7"/>
    <mergeCell ref="V4:V7"/>
    <mergeCell ref="W4:W7"/>
    <mergeCell ref="X4:X7"/>
    <mergeCell ref="Y4:Y7"/>
    <mergeCell ref="O7:P7"/>
    <mergeCell ref="Q7:R7"/>
    <mergeCell ref="B4:B7"/>
    <mergeCell ref="C4:C7"/>
    <mergeCell ref="D4:D7"/>
    <mergeCell ref="E4:E7"/>
    <mergeCell ref="F4:K4"/>
    <mergeCell ref="L4:N4"/>
    <mergeCell ref="J7:K7"/>
    <mergeCell ref="B1:AB1"/>
    <mergeCell ref="B2:E3"/>
    <mergeCell ref="F2:AB2"/>
    <mergeCell ref="F3:N3"/>
    <mergeCell ref="O3:T3"/>
    <mergeCell ref="U3:Y3"/>
    <mergeCell ref="Z3:AB3"/>
  </mergeCells>
  <conditionalFormatting sqref="K8">
    <cfRule type="containsText" dxfId="7" priority="6" operator="containsText" text="ALTA">
      <formula>NOT(ISERROR(SEARCH("ALTA",K8)))</formula>
    </cfRule>
    <cfRule type="containsText" dxfId="6" priority="7" operator="containsText" text="MODERADA">
      <formula>NOT(ISERROR(SEARCH("MODERADA",K8)))</formula>
    </cfRule>
    <cfRule type="containsText" dxfId="5" priority="8" operator="containsText" text="EXTREMA">
      <formula>NOT(ISERROR(SEARCH("EXTREMA",K8)))</formula>
    </cfRule>
  </conditionalFormatting>
  <conditionalFormatting sqref="K8">
    <cfRule type="containsText" dxfId="4" priority="5" operator="containsText" text="BAJA">
      <formula>NOT(ISERROR(SEARCH("BAJA",K8)))</formula>
    </cfRule>
  </conditionalFormatting>
  <conditionalFormatting sqref="T8">
    <cfRule type="containsText" dxfId="3" priority="2" operator="containsText" text="ALTA">
      <formula>NOT(ISERROR(SEARCH("ALTA",T8)))</formula>
    </cfRule>
    <cfRule type="containsText" dxfId="2" priority="3" operator="containsText" text="MODERADA">
      <formula>NOT(ISERROR(SEARCH("MODERADA",T8)))</formula>
    </cfRule>
    <cfRule type="containsText" dxfId="1" priority="4" operator="containsText" text="EXTREMA">
      <formula>NOT(ISERROR(SEARCH("EXTREMA",T8)))</formula>
    </cfRule>
  </conditionalFormatting>
  <conditionalFormatting sqref="T8">
    <cfRule type="containsText" dxfId="0" priority="1" operator="containsText" text="BAJA">
      <formula>NOT(ISERROR(SEARCH("BAJA",T8)))</formula>
    </cfRule>
  </conditionalFormatting>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E5690-72F3-48EB-9061-D54A368877DA}">
  <dimension ref="A1:O32"/>
  <sheetViews>
    <sheetView topLeftCell="D7" workbookViewId="0">
      <selection activeCell="I16" sqref="I16:I19"/>
    </sheetView>
  </sheetViews>
  <sheetFormatPr baseColWidth="10" defaultColWidth="21.140625" defaultRowHeight="15"/>
  <cols>
    <col min="3" max="3" width="38.5703125" customWidth="1"/>
  </cols>
  <sheetData>
    <row r="1" spans="1:15">
      <c r="A1" s="185"/>
      <c r="B1" s="187" t="s">
        <v>47</v>
      </c>
      <c r="C1" s="187"/>
      <c r="D1" s="187"/>
      <c r="E1" s="187"/>
      <c r="F1" s="187"/>
      <c r="G1" s="187"/>
      <c r="H1" s="187"/>
      <c r="I1" s="187"/>
      <c r="J1" s="187"/>
      <c r="K1" s="187"/>
      <c r="L1" s="187"/>
      <c r="M1" s="187"/>
      <c r="N1" s="187"/>
      <c r="O1" s="187"/>
    </row>
    <row r="2" spans="1:15" ht="30.75" customHeight="1">
      <c r="A2" s="185"/>
      <c r="B2" s="187"/>
      <c r="C2" s="187"/>
      <c r="D2" s="187"/>
      <c r="E2" s="187"/>
      <c r="F2" s="187"/>
      <c r="G2" s="187"/>
      <c r="H2" s="187"/>
      <c r="I2" s="187"/>
      <c r="J2" s="187"/>
      <c r="K2" s="187"/>
      <c r="L2" s="187"/>
      <c r="M2" s="187"/>
      <c r="N2" s="187"/>
      <c r="O2" s="187"/>
    </row>
    <row r="3" spans="1:15" ht="42.75" customHeight="1">
      <c r="A3" s="186"/>
      <c r="B3" s="188"/>
      <c r="C3" s="188"/>
      <c r="D3" s="188"/>
      <c r="E3" s="188"/>
      <c r="F3" s="188"/>
      <c r="G3" s="188"/>
      <c r="H3" s="188"/>
      <c r="I3" s="188"/>
      <c r="J3" s="188"/>
      <c r="K3" s="188"/>
      <c r="L3" s="188"/>
      <c r="M3" s="188"/>
      <c r="N3" s="188"/>
      <c r="O3" s="188"/>
    </row>
    <row r="4" spans="1:15" s="22" customFormat="1" ht="42" customHeight="1">
      <c r="A4" s="238" t="s">
        <v>20</v>
      </c>
      <c r="B4" s="17" t="s">
        <v>1</v>
      </c>
      <c r="C4" s="18" t="s">
        <v>2</v>
      </c>
      <c r="D4" s="19" t="s">
        <v>1</v>
      </c>
      <c r="E4" s="240" t="s">
        <v>3</v>
      </c>
      <c r="F4" s="242" t="s">
        <v>4</v>
      </c>
      <c r="G4" s="243"/>
      <c r="H4" s="240" t="s">
        <v>5</v>
      </c>
      <c r="I4" s="20" t="s">
        <v>6</v>
      </c>
      <c r="J4" s="17" t="s">
        <v>7</v>
      </c>
      <c r="K4" s="20" t="s">
        <v>8</v>
      </c>
      <c r="L4" s="20" t="s">
        <v>7</v>
      </c>
      <c r="M4" s="20" t="s">
        <v>9</v>
      </c>
      <c r="N4" s="21" t="s">
        <v>10</v>
      </c>
      <c r="O4" s="233" t="s">
        <v>11</v>
      </c>
    </row>
    <row r="5" spans="1:15" s="22" customFormat="1" ht="40.5" customHeight="1">
      <c r="A5" s="239"/>
      <c r="B5" s="19" t="s">
        <v>12</v>
      </c>
      <c r="C5" s="23" t="s">
        <v>13</v>
      </c>
      <c r="D5" s="24" t="s">
        <v>14</v>
      </c>
      <c r="E5" s="241"/>
      <c r="F5" s="24" t="s">
        <v>15</v>
      </c>
      <c r="G5" s="24" t="s">
        <v>16</v>
      </c>
      <c r="H5" s="241"/>
      <c r="I5" s="20" t="s">
        <v>17</v>
      </c>
      <c r="J5" s="17" t="s">
        <v>18</v>
      </c>
      <c r="K5" s="20" t="s">
        <v>19</v>
      </c>
      <c r="L5" s="20" t="s">
        <v>20</v>
      </c>
      <c r="M5" s="20" t="s">
        <v>20</v>
      </c>
      <c r="N5" s="25" t="s">
        <v>21</v>
      </c>
      <c r="O5" s="234"/>
    </row>
    <row r="6" spans="1:15" ht="18.75" customHeight="1">
      <c r="A6" s="192" t="s">
        <v>48</v>
      </c>
      <c r="B6" s="192" t="s">
        <v>52</v>
      </c>
      <c r="C6" s="302" t="s">
        <v>49</v>
      </c>
      <c r="D6" s="192" t="s">
        <v>50</v>
      </c>
      <c r="E6" s="289" t="s">
        <v>59</v>
      </c>
      <c r="F6" s="4">
        <v>45658</v>
      </c>
      <c r="G6" s="4">
        <v>45747</v>
      </c>
      <c r="H6" s="289">
        <v>0.5</v>
      </c>
      <c r="I6" s="289"/>
      <c r="J6" s="289">
        <f>+I6*H6</f>
        <v>0</v>
      </c>
      <c r="K6" s="244">
        <v>0.35</v>
      </c>
      <c r="L6" s="201">
        <f>SUM(J6:J12)*K6</f>
        <v>0</v>
      </c>
      <c r="M6" s="235">
        <f>+L6/K6</f>
        <v>0</v>
      </c>
      <c r="N6" s="212">
        <v>32000000</v>
      </c>
      <c r="O6" s="214" t="s">
        <v>26</v>
      </c>
    </row>
    <row r="7" spans="1:15" ht="22.5" customHeight="1">
      <c r="A7" s="193"/>
      <c r="B7" s="193"/>
      <c r="C7" s="303"/>
      <c r="D7" s="193"/>
      <c r="E7" s="290"/>
      <c r="F7" s="4">
        <v>45748</v>
      </c>
      <c r="G7" s="4">
        <v>45838</v>
      </c>
      <c r="H7" s="290"/>
      <c r="I7" s="290"/>
      <c r="J7" s="290"/>
      <c r="K7" s="301"/>
      <c r="L7" s="202"/>
      <c r="M7" s="236"/>
      <c r="N7" s="213"/>
      <c r="O7" s="215"/>
    </row>
    <row r="8" spans="1:15" ht="24" customHeight="1">
      <c r="A8" s="193"/>
      <c r="B8" s="193"/>
      <c r="C8" s="303"/>
      <c r="D8" s="193"/>
      <c r="E8" s="290"/>
      <c r="F8" s="4">
        <v>45839</v>
      </c>
      <c r="G8" s="4">
        <v>45930</v>
      </c>
      <c r="H8" s="290"/>
      <c r="I8" s="290"/>
      <c r="J8" s="290"/>
      <c r="K8" s="301"/>
      <c r="L8" s="202"/>
      <c r="M8" s="236"/>
      <c r="N8" s="213"/>
      <c r="O8" s="215"/>
    </row>
    <row r="9" spans="1:15" ht="21.75" customHeight="1">
      <c r="A9" s="193"/>
      <c r="B9" s="193"/>
      <c r="C9" s="304"/>
      <c r="D9" s="194"/>
      <c r="E9" s="291"/>
      <c r="F9" s="4">
        <v>45931</v>
      </c>
      <c r="G9" s="4">
        <v>46022</v>
      </c>
      <c r="H9" s="291"/>
      <c r="I9" s="291"/>
      <c r="J9" s="291"/>
      <c r="K9" s="301"/>
      <c r="L9" s="202"/>
      <c r="M9" s="236"/>
      <c r="N9" s="213"/>
      <c r="O9" s="215"/>
    </row>
    <row r="10" spans="1:15" ht="21.75" customHeight="1">
      <c r="A10" s="193"/>
      <c r="B10" s="193"/>
      <c r="C10" s="305" t="s">
        <v>74</v>
      </c>
      <c r="D10" s="192" t="s">
        <v>75</v>
      </c>
      <c r="E10" s="289" t="s">
        <v>59</v>
      </c>
      <c r="F10" s="4">
        <v>45658</v>
      </c>
      <c r="G10" s="4">
        <v>45747</v>
      </c>
      <c r="H10" s="289">
        <v>0.5</v>
      </c>
      <c r="I10" s="289">
        <v>0.25</v>
      </c>
      <c r="J10" s="201">
        <f>+I13*H13</f>
        <v>0</v>
      </c>
      <c r="K10" s="301"/>
      <c r="L10" s="202"/>
      <c r="M10" s="236"/>
      <c r="N10" s="213"/>
      <c r="O10" s="215"/>
    </row>
    <row r="11" spans="1:15" ht="21.75" customHeight="1">
      <c r="A11" s="193"/>
      <c r="B11" s="193"/>
      <c r="C11" s="306"/>
      <c r="D11" s="193"/>
      <c r="E11" s="290"/>
      <c r="F11" s="4">
        <v>45748</v>
      </c>
      <c r="G11" s="4">
        <v>45838</v>
      </c>
      <c r="H11" s="290"/>
      <c r="I11" s="290"/>
      <c r="J11" s="202"/>
      <c r="K11" s="301"/>
      <c r="L11" s="202"/>
      <c r="M11" s="236"/>
      <c r="N11" s="213"/>
      <c r="O11" s="215"/>
    </row>
    <row r="12" spans="1:15" ht="21.75" customHeight="1">
      <c r="A12" s="193"/>
      <c r="B12" s="193"/>
      <c r="C12" s="306"/>
      <c r="D12" s="193"/>
      <c r="E12" s="290"/>
      <c r="F12" s="4">
        <v>45839</v>
      </c>
      <c r="G12" s="4">
        <v>45930</v>
      </c>
      <c r="H12" s="290"/>
      <c r="I12" s="290"/>
      <c r="J12" s="202"/>
      <c r="K12" s="301"/>
      <c r="L12" s="202"/>
      <c r="M12" s="236"/>
      <c r="N12" s="213"/>
      <c r="O12" s="215"/>
    </row>
    <row r="13" spans="1:15" ht="19.5" customHeight="1">
      <c r="A13" s="193"/>
      <c r="B13" s="193"/>
      <c r="C13" s="306"/>
      <c r="D13" s="193"/>
      <c r="E13" s="290"/>
      <c r="F13" s="31">
        <v>45931</v>
      </c>
      <c r="G13" s="31">
        <v>46022</v>
      </c>
      <c r="H13" s="291"/>
      <c r="I13" s="291"/>
      <c r="J13" s="203"/>
      <c r="K13" s="245"/>
      <c r="L13" s="202"/>
      <c r="M13" s="236"/>
      <c r="N13" s="213"/>
      <c r="O13" s="215"/>
    </row>
    <row r="14" spans="1:15" ht="45" customHeight="1">
      <c r="A14" s="307" t="s">
        <v>51</v>
      </c>
      <c r="B14" s="124" t="s">
        <v>86</v>
      </c>
      <c r="C14" s="32" t="s">
        <v>85</v>
      </c>
      <c r="D14" s="2" t="s">
        <v>58</v>
      </c>
      <c r="E14" s="6" t="s">
        <v>347</v>
      </c>
      <c r="F14" s="30">
        <v>45658</v>
      </c>
      <c r="G14" s="30">
        <v>45777</v>
      </c>
      <c r="H14" s="28">
        <v>0.5</v>
      </c>
      <c r="I14" s="28"/>
      <c r="J14" s="11">
        <f>+I14*H14</f>
        <v>0</v>
      </c>
      <c r="K14" s="286">
        <v>0.3</v>
      </c>
      <c r="L14" s="308">
        <f>SUM(J14:J15)*K14</f>
        <v>0.15</v>
      </c>
      <c r="M14" s="295">
        <f>+L14/K14</f>
        <v>0.5</v>
      </c>
      <c r="N14" s="298">
        <v>16000000</v>
      </c>
      <c r="O14" s="299" t="s">
        <v>26</v>
      </c>
    </row>
    <row r="15" spans="1:15" ht="80.25" customHeight="1">
      <c r="A15" s="307"/>
      <c r="B15" s="124" t="s">
        <v>22</v>
      </c>
      <c r="C15" s="33" t="s">
        <v>53</v>
      </c>
      <c r="D15" s="27" t="s">
        <v>54</v>
      </c>
      <c r="E15" s="34" t="s">
        <v>60</v>
      </c>
      <c r="F15" s="13">
        <v>45658</v>
      </c>
      <c r="G15" s="13">
        <v>45777</v>
      </c>
      <c r="H15" s="14">
        <v>0.5</v>
      </c>
      <c r="I15" s="15">
        <v>1</v>
      </c>
      <c r="J15" s="15">
        <f>+I15*H15</f>
        <v>0.5</v>
      </c>
      <c r="K15" s="286"/>
      <c r="L15" s="308"/>
      <c r="M15" s="295"/>
      <c r="N15" s="298"/>
      <c r="O15" s="299"/>
    </row>
    <row r="16" spans="1:15" ht="20.25" customHeight="1">
      <c r="A16" s="307" t="s">
        <v>55</v>
      </c>
      <c r="B16" s="307" t="s">
        <v>57</v>
      </c>
      <c r="C16" s="293" t="s">
        <v>56</v>
      </c>
      <c r="D16" s="307" t="s">
        <v>58</v>
      </c>
      <c r="E16" s="288" t="s">
        <v>78</v>
      </c>
      <c r="F16" s="30">
        <v>45658</v>
      </c>
      <c r="G16" s="30">
        <v>45747</v>
      </c>
      <c r="H16" s="294">
        <v>0.3</v>
      </c>
      <c r="I16" s="292"/>
      <c r="J16" s="292">
        <f>+I16*H16</f>
        <v>0</v>
      </c>
      <c r="K16" s="286">
        <v>0.35</v>
      </c>
      <c r="L16" s="308">
        <f>SUM(J16:J25)*K16</f>
        <v>0</v>
      </c>
      <c r="M16" s="295">
        <f>+L16/K16</f>
        <v>0</v>
      </c>
      <c r="N16" s="296">
        <v>6000000</v>
      </c>
      <c r="O16" s="297" t="s">
        <v>26</v>
      </c>
    </row>
    <row r="17" spans="1:15" ht="21" customHeight="1">
      <c r="A17" s="307"/>
      <c r="B17" s="307"/>
      <c r="C17" s="293"/>
      <c r="D17" s="307"/>
      <c r="E17" s="288"/>
      <c r="F17" s="30">
        <v>45748</v>
      </c>
      <c r="G17" s="30">
        <v>45838</v>
      </c>
      <c r="H17" s="294"/>
      <c r="I17" s="292"/>
      <c r="J17" s="292"/>
      <c r="K17" s="286"/>
      <c r="L17" s="308"/>
      <c r="M17" s="295"/>
      <c r="N17" s="296"/>
      <c r="O17" s="297"/>
    </row>
    <row r="18" spans="1:15" ht="21" customHeight="1">
      <c r="A18" s="307"/>
      <c r="B18" s="307"/>
      <c r="C18" s="293"/>
      <c r="D18" s="307"/>
      <c r="E18" s="288"/>
      <c r="F18" s="30">
        <v>45839</v>
      </c>
      <c r="G18" s="30">
        <v>45930</v>
      </c>
      <c r="H18" s="294"/>
      <c r="I18" s="292"/>
      <c r="J18" s="292"/>
      <c r="K18" s="286"/>
      <c r="L18" s="308"/>
      <c r="M18" s="295"/>
      <c r="N18" s="296"/>
      <c r="O18" s="297"/>
    </row>
    <row r="19" spans="1:15">
      <c r="A19" s="307"/>
      <c r="B19" s="307"/>
      <c r="C19" s="293"/>
      <c r="D19" s="307"/>
      <c r="E19" s="288"/>
      <c r="F19" s="30">
        <v>45931</v>
      </c>
      <c r="G19" s="30">
        <v>46022</v>
      </c>
      <c r="H19" s="294"/>
      <c r="I19" s="292"/>
      <c r="J19" s="292"/>
      <c r="K19" s="286"/>
      <c r="L19" s="308"/>
      <c r="M19" s="295"/>
      <c r="N19" s="296"/>
      <c r="O19" s="297"/>
    </row>
    <row r="20" spans="1:15" ht="28.5" customHeight="1">
      <c r="A20" s="307"/>
      <c r="B20" s="307" t="s">
        <v>52</v>
      </c>
      <c r="C20" s="293" t="s">
        <v>76</v>
      </c>
      <c r="D20" s="287" t="s">
        <v>50</v>
      </c>
      <c r="E20" s="288" t="s">
        <v>84</v>
      </c>
      <c r="F20" s="30">
        <v>45658</v>
      </c>
      <c r="G20" s="30" t="s">
        <v>83</v>
      </c>
      <c r="H20" s="294">
        <v>0.35</v>
      </c>
      <c r="I20" s="182"/>
      <c r="J20" s="292">
        <f>+I20*H20</f>
        <v>0</v>
      </c>
      <c r="K20" s="286"/>
      <c r="L20" s="308"/>
      <c r="M20" s="295"/>
      <c r="N20" s="296"/>
      <c r="O20" s="297"/>
    </row>
    <row r="21" spans="1:15" ht="25.5" customHeight="1">
      <c r="A21" s="307"/>
      <c r="B21" s="307"/>
      <c r="C21" s="293"/>
      <c r="D21" s="287"/>
      <c r="E21" s="288"/>
      <c r="F21" s="30">
        <v>45778</v>
      </c>
      <c r="G21" s="30">
        <v>45899</v>
      </c>
      <c r="H21" s="294"/>
      <c r="I21" s="182"/>
      <c r="J21" s="292"/>
      <c r="K21" s="286"/>
      <c r="L21" s="308"/>
      <c r="M21" s="295"/>
      <c r="N21" s="296"/>
      <c r="O21" s="297"/>
    </row>
    <row r="22" spans="1:15" ht="18.75" customHeight="1">
      <c r="A22" s="307"/>
      <c r="B22" s="307"/>
      <c r="C22" s="293"/>
      <c r="D22" s="287"/>
      <c r="E22" s="288"/>
      <c r="F22" s="30">
        <v>45901</v>
      </c>
      <c r="G22" s="30">
        <v>46022</v>
      </c>
      <c r="H22" s="294"/>
      <c r="I22" s="182"/>
      <c r="J22" s="292"/>
      <c r="K22" s="286"/>
      <c r="L22" s="308"/>
      <c r="M22" s="295"/>
      <c r="N22" s="296"/>
      <c r="O22" s="297"/>
    </row>
    <row r="23" spans="1:15" ht="24" customHeight="1">
      <c r="A23" s="307"/>
      <c r="B23" s="307" t="s">
        <v>77</v>
      </c>
      <c r="C23" s="293" t="s">
        <v>76</v>
      </c>
      <c r="D23" s="309" t="s">
        <v>75</v>
      </c>
      <c r="E23" s="288" t="s">
        <v>82</v>
      </c>
      <c r="F23" s="30">
        <v>45658</v>
      </c>
      <c r="G23" s="30" t="s">
        <v>83</v>
      </c>
      <c r="H23" s="300">
        <v>0.35</v>
      </c>
      <c r="I23" s="182"/>
      <c r="J23" s="292">
        <f>+I23*H23</f>
        <v>0</v>
      </c>
      <c r="K23" s="286"/>
      <c r="L23" s="308"/>
      <c r="M23" s="295"/>
      <c r="N23" s="296"/>
      <c r="O23" s="297"/>
    </row>
    <row r="24" spans="1:15" ht="27.75" customHeight="1">
      <c r="A24" s="307"/>
      <c r="B24" s="307"/>
      <c r="C24" s="293"/>
      <c r="D24" s="309"/>
      <c r="E24" s="288"/>
      <c r="F24" s="30">
        <v>45778</v>
      </c>
      <c r="G24" s="30">
        <v>45899</v>
      </c>
      <c r="H24" s="300"/>
      <c r="I24" s="182"/>
      <c r="J24" s="292"/>
      <c r="K24" s="286"/>
      <c r="L24" s="308"/>
      <c r="M24" s="295"/>
      <c r="N24" s="296"/>
      <c r="O24" s="297"/>
    </row>
    <row r="25" spans="1:15" ht="24" customHeight="1">
      <c r="A25" s="307"/>
      <c r="B25" s="307"/>
      <c r="C25" s="293"/>
      <c r="D25" s="309"/>
      <c r="E25" s="288"/>
      <c r="F25" s="30">
        <v>45901</v>
      </c>
      <c r="G25" s="30">
        <v>46022</v>
      </c>
      <c r="H25" s="300"/>
      <c r="I25" s="182"/>
      <c r="J25" s="292"/>
      <c r="K25" s="286"/>
      <c r="L25" s="308"/>
      <c r="M25" s="295"/>
      <c r="N25" s="296"/>
      <c r="O25" s="297"/>
    </row>
    <row r="26" spans="1:15" ht="15" customHeight="1">
      <c r="A26" s="249" t="s">
        <v>80</v>
      </c>
      <c r="B26" s="250" t="s">
        <v>79</v>
      </c>
      <c r="M26" s="16">
        <f>AVERAGE(M6:M25)</f>
        <v>0.16666666666666666</v>
      </c>
    </row>
    <row r="27" spans="1:15">
      <c r="A27" s="249"/>
      <c r="B27" s="251"/>
    </row>
    <row r="28" spans="1:15">
      <c r="A28" s="249"/>
      <c r="B28" s="251"/>
    </row>
    <row r="29" spans="1:15">
      <c r="A29" s="249"/>
      <c r="B29" s="251"/>
    </row>
    <row r="30" spans="1:15" ht="25.5" customHeight="1">
      <c r="A30" s="249"/>
      <c r="B30" s="251"/>
    </row>
    <row r="31" spans="1:15">
      <c r="A31" s="249"/>
      <c r="B31" s="251"/>
    </row>
    <row r="32" spans="1:15">
      <c r="A32" s="249"/>
      <c r="B32" s="252"/>
    </row>
  </sheetData>
  <mergeCells count="61">
    <mergeCell ref="B20:B22"/>
    <mergeCell ref="L16:L25"/>
    <mergeCell ref="A26:A32"/>
    <mergeCell ref="B26:B32"/>
    <mergeCell ref="A14:A15"/>
    <mergeCell ref="K14:K15"/>
    <mergeCell ref="L14:L15"/>
    <mergeCell ref="C23:C25"/>
    <mergeCell ref="D23:D25"/>
    <mergeCell ref="A16:A25"/>
    <mergeCell ref="B23:B25"/>
    <mergeCell ref="E23:E25"/>
    <mergeCell ref="B16:B19"/>
    <mergeCell ref="C16:C19"/>
    <mergeCell ref="D16:D19"/>
    <mergeCell ref="E16:E19"/>
    <mergeCell ref="A6:A13"/>
    <mergeCell ref="B6:B13"/>
    <mergeCell ref="K6:K13"/>
    <mergeCell ref="L6:L13"/>
    <mergeCell ref="M6:M13"/>
    <mergeCell ref="C6:C9"/>
    <mergeCell ref="D6:D9"/>
    <mergeCell ref="E6:E9"/>
    <mergeCell ref="C10:C13"/>
    <mergeCell ref="D10:D13"/>
    <mergeCell ref="E10:E13"/>
    <mergeCell ref="H10:H13"/>
    <mergeCell ref="A1:A3"/>
    <mergeCell ref="B1:O3"/>
    <mergeCell ref="A4:A5"/>
    <mergeCell ref="E4:E5"/>
    <mergeCell ref="F4:G4"/>
    <mergeCell ref="H4:H5"/>
    <mergeCell ref="O4:O5"/>
    <mergeCell ref="C20:C22"/>
    <mergeCell ref="O6:O13"/>
    <mergeCell ref="N6:N13"/>
    <mergeCell ref="H20:H22"/>
    <mergeCell ref="I16:I19"/>
    <mergeCell ref="J16:J19"/>
    <mergeCell ref="H16:H19"/>
    <mergeCell ref="M16:M25"/>
    <mergeCell ref="N16:N25"/>
    <mergeCell ref="O16:O25"/>
    <mergeCell ref="N14:N15"/>
    <mergeCell ref="O14:O15"/>
    <mergeCell ref="M14:M15"/>
    <mergeCell ref="H23:H25"/>
    <mergeCell ref="I23:I25"/>
    <mergeCell ref="J23:J25"/>
    <mergeCell ref="K16:K25"/>
    <mergeCell ref="D20:D22"/>
    <mergeCell ref="E20:E22"/>
    <mergeCell ref="I6:I9"/>
    <mergeCell ref="I10:I13"/>
    <mergeCell ref="J6:J9"/>
    <mergeCell ref="J10:J13"/>
    <mergeCell ref="I20:I22"/>
    <mergeCell ref="J20:J22"/>
    <mergeCell ref="H6:H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7A478-6B8D-4679-A2C3-D43FC651B7EE}">
  <dimension ref="A1:O18"/>
  <sheetViews>
    <sheetView topLeftCell="C4" workbookViewId="0">
      <selection activeCell="M12" sqref="M12"/>
    </sheetView>
  </sheetViews>
  <sheetFormatPr baseColWidth="10" defaultColWidth="21.140625" defaultRowHeight="15"/>
  <cols>
    <col min="2" max="2" width="20" customWidth="1"/>
    <col min="3" max="3" width="38.5703125" customWidth="1"/>
  </cols>
  <sheetData>
    <row r="1" spans="1:15">
      <c r="A1" s="185"/>
      <c r="B1" s="187" t="s">
        <v>61</v>
      </c>
      <c r="C1" s="187"/>
      <c r="D1" s="187"/>
      <c r="E1" s="187"/>
      <c r="F1" s="187"/>
      <c r="G1" s="187"/>
      <c r="H1" s="187"/>
      <c r="I1" s="187"/>
      <c r="J1" s="187"/>
      <c r="K1" s="187"/>
      <c r="L1" s="187"/>
      <c r="M1" s="187"/>
      <c r="N1" s="187"/>
      <c r="O1" s="187"/>
    </row>
    <row r="2" spans="1:15" ht="30.75" customHeight="1">
      <c r="A2" s="185"/>
      <c r="B2" s="187"/>
      <c r="C2" s="187"/>
      <c r="D2" s="187"/>
      <c r="E2" s="187"/>
      <c r="F2" s="187"/>
      <c r="G2" s="187"/>
      <c r="H2" s="187"/>
      <c r="I2" s="187"/>
      <c r="J2" s="187"/>
      <c r="K2" s="187"/>
      <c r="L2" s="187"/>
      <c r="M2" s="187"/>
      <c r="N2" s="187"/>
      <c r="O2" s="187"/>
    </row>
    <row r="3" spans="1:15" ht="42.75" customHeight="1">
      <c r="A3" s="186"/>
      <c r="B3" s="188"/>
      <c r="C3" s="188"/>
      <c r="D3" s="188"/>
      <c r="E3" s="188"/>
      <c r="F3" s="188"/>
      <c r="G3" s="188"/>
      <c r="H3" s="188"/>
      <c r="I3" s="188"/>
      <c r="J3" s="188"/>
      <c r="K3" s="188"/>
      <c r="L3" s="188"/>
      <c r="M3" s="188"/>
      <c r="N3" s="188"/>
      <c r="O3" s="188"/>
    </row>
    <row r="4" spans="1:15" s="22" customFormat="1" ht="42" customHeight="1">
      <c r="A4" s="238" t="s">
        <v>20</v>
      </c>
      <c r="B4" s="17" t="s">
        <v>1</v>
      </c>
      <c r="C4" s="18" t="s">
        <v>2</v>
      </c>
      <c r="D4" s="19" t="s">
        <v>1</v>
      </c>
      <c r="E4" s="240" t="s">
        <v>3</v>
      </c>
      <c r="F4" s="242" t="s">
        <v>4</v>
      </c>
      <c r="G4" s="243"/>
      <c r="H4" s="240" t="s">
        <v>5</v>
      </c>
      <c r="I4" s="20" t="s">
        <v>6</v>
      </c>
      <c r="J4" s="17" t="s">
        <v>7</v>
      </c>
      <c r="K4" s="20" t="s">
        <v>8</v>
      </c>
      <c r="L4" s="20" t="s">
        <v>7</v>
      </c>
      <c r="M4" s="20" t="s">
        <v>9</v>
      </c>
      <c r="N4" s="21" t="s">
        <v>10</v>
      </c>
      <c r="O4" s="233" t="s">
        <v>11</v>
      </c>
    </row>
    <row r="5" spans="1:15" s="22" customFormat="1" ht="40.5" customHeight="1">
      <c r="A5" s="239"/>
      <c r="B5" s="19" t="s">
        <v>12</v>
      </c>
      <c r="C5" s="23" t="s">
        <v>13</v>
      </c>
      <c r="D5" s="24" t="s">
        <v>14</v>
      </c>
      <c r="E5" s="241"/>
      <c r="F5" s="24" t="s">
        <v>15</v>
      </c>
      <c r="G5" s="24" t="s">
        <v>16</v>
      </c>
      <c r="H5" s="241"/>
      <c r="I5" s="20" t="s">
        <v>17</v>
      </c>
      <c r="J5" s="17" t="s">
        <v>18</v>
      </c>
      <c r="K5" s="20" t="s">
        <v>19</v>
      </c>
      <c r="L5" s="20" t="s">
        <v>20</v>
      </c>
      <c r="M5" s="20" t="s">
        <v>20</v>
      </c>
      <c r="N5" s="25" t="s">
        <v>21</v>
      </c>
      <c r="O5" s="234"/>
    </row>
    <row r="6" spans="1:15" ht="60.75" customHeight="1">
      <c r="A6" s="192" t="s">
        <v>65</v>
      </c>
      <c r="B6" s="192" t="s">
        <v>22</v>
      </c>
      <c r="C6" s="126" t="s">
        <v>64</v>
      </c>
      <c r="D6" s="26" t="s">
        <v>62</v>
      </c>
      <c r="E6" s="7" t="s">
        <v>63</v>
      </c>
      <c r="F6" s="4">
        <v>45658</v>
      </c>
      <c r="G6" s="4">
        <v>45716</v>
      </c>
      <c r="H6" s="7">
        <v>0.5</v>
      </c>
      <c r="I6" s="7">
        <v>1</v>
      </c>
      <c r="J6" s="7">
        <f>+I6*H6</f>
        <v>0.5</v>
      </c>
      <c r="K6" s="244">
        <v>0.4</v>
      </c>
      <c r="L6" s="201">
        <f>SUM(J6:J7)*K6</f>
        <v>0.4</v>
      </c>
      <c r="M6" s="235">
        <f>+L6/K6</f>
        <v>1</v>
      </c>
      <c r="N6" s="212">
        <v>32000000</v>
      </c>
      <c r="O6" s="214" t="s">
        <v>26</v>
      </c>
    </row>
    <row r="7" spans="1:15" ht="69" customHeight="1">
      <c r="A7" s="193"/>
      <c r="B7" s="193"/>
      <c r="C7" s="129" t="s">
        <v>66</v>
      </c>
      <c r="D7" s="26" t="s">
        <v>62</v>
      </c>
      <c r="E7" s="7" t="s">
        <v>63</v>
      </c>
      <c r="F7" s="4">
        <v>45658</v>
      </c>
      <c r="G7" s="4">
        <v>45716</v>
      </c>
      <c r="H7" s="7">
        <v>0.5</v>
      </c>
      <c r="I7" s="7">
        <v>1</v>
      </c>
      <c r="J7" s="125">
        <f t="shared" ref="J7:J10" si="0">+I7*H7</f>
        <v>0.5</v>
      </c>
      <c r="K7" s="301"/>
      <c r="L7" s="202"/>
      <c r="M7" s="236"/>
      <c r="N7" s="213"/>
      <c r="O7" s="215"/>
    </row>
    <row r="8" spans="1:15" ht="53.25" customHeight="1">
      <c r="A8" s="307" t="s">
        <v>67</v>
      </c>
      <c r="B8" s="307" t="s">
        <v>22</v>
      </c>
      <c r="C8" s="189" t="s">
        <v>70</v>
      </c>
      <c r="D8" s="192" t="s">
        <v>68</v>
      </c>
      <c r="E8" s="289" t="s">
        <v>69</v>
      </c>
      <c r="F8" s="4">
        <v>45658</v>
      </c>
      <c r="G8" s="4">
        <v>45838</v>
      </c>
      <c r="H8" s="289">
        <v>0.5</v>
      </c>
      <c r="I8" s="289"/>
      <c r="J8" s="289">
        <f t="shared" si="0"/>
        <v>0</v>
      </c>
      <c r="K8" s="244">
        <v>0.6</v>
      </c>
      <c r="L8" s="201">
        <f>SUM(J8:J9)*K8</f>
        <v>0</v>
      </c>
      <c r="M8" s="235">
        <f>+L8/K8</f>
        <v>0</v>
      </c>
      <c r="N8" s="212"/>
      <c r="O8" s="214"/>
    </row>
    <row r="9" spans="1:15" ht="48.75" customHeight="1">
      <c r="A9" s="307"/>
      <c r="B9" s="307"/>
      <c r="C9" s="191"/>
      <c r="D9" s="194"/>
      <c r="E9" s="291"/>
      <c r="F9" s="4">
        <v>45839</v>
      </c>
      <c r="G9" s="4">
        <v>46022</v>
      </c>
      <c r="H9" s="291"/>
      <c r="I9" s="291"/>
      <c r="J9" s="291"/>
      <c r="K9" s="301"/>
      <c r="L9" s="202"/>
      <c r="M9" s="236"/>
      <c r="N9" s="310"/>
      <c r="O9" s="311"/>
    </row>
    <row r="10" spans="1:15" ht="52.5" customHeight="1">
      <c r="A10" s="307"/>
      <c r="B10" s="307"/>
      <c r="C10" s="189" t="s">
        <v>71</v>
      </c>
      <c r="D10" s="216" t="s">
        <v>73</v>
      </c>
      <c r="E10" s="289" t="s">
        <v>72</v>
      </c>
      <c r="F10" s="4">
        <v>45658</v>
      </c>
      <c r="G10" s="4">
        <v>45838</v>
      </c>
      <c r="H10" s="198">
        <v>0.5</v>
      </c>
      <c r="I10" s="289"/>
      <c r="J10" s="289">
        <f t="shared" si="0"/>
        <v>0</v>
      </c>
      <c r="K10" s="301"/>
      <c r="L10" s="202"/>
      <c r="M10" s="236"/>
      <c r="N10" s="298">
        <v>16000000</v>
      </c>
      <c r="O10" s="299" t="s">
        <v>26</v>
      </c>
    </row>
    <row r="11" spans="1:15" ht="60.75" customHeight="1">
      <c r="A11" s="307"/>
      <c r="B11" s="307"/>
      <c r="C11" s="191"/>
      <c r="D11" s="225"/>
      <c r="E11" s="291"/>
      <c r="F11" s="4">
        <v>45839</v>
      </c>
      <c r="G11" s="4">
        <v>46022</v>
      </c>
      <c r="H11" s="200"/>
      <c r="I11" s="291"/>
      <c r="J11" s="291"/>
      <c r="K11" s="312"/>
      <c r="L11" s="203"/>
      <c r="M11" s="313"/>
      <c r="N11" s="298"/>
      <c r="O11" s="299"/>
    </row>
    <row r="12" spans="1:15">
      <c r="A12" s="249" t="s">
        <v>80</v>
      </c>
      <c r="B12" s="314" t="s">
        <v>79</v>
      </c>
      <c r="F12" s="4"/>
      <c r="M12" s="16">
        <f>AVERAGE(M6:M11)</f>
        <v>0.5</v>
      </c>
    </row>
    <row r="13" spans="1:15">
      <c r="A13" s="249"/>
      <c r="B13" s="314"/>
    </row>
    <row r="14" spans="1:15">
      <c r="A14" s="249"/>
      <c r="B14" s="314"/>
    </row>
    <row r="15" spans="1:15">
      <c r="A15" s="249"/>
      <c r="B15" s="314"/>
    </row>
    <row r="16" spans="1:15">
      <c r="A16" s="249"/>
      <c r="B16" s="314"/>
    </row>
    <row r="17" spans="1:2">
      <c r="A17" s="249"/>
      <c r="B17" s="314"/>
    </row>
    <row r="18" spans="1:2">
      <c r="A18" s="249"/>
      <c r="B18" s="314"/>
    </row>
  </sheetData>
  <mergeCells count="37">
    <mergeCell ref="A8:A11"/>
    <mergeCell ref="B8:B11"/>
    <mergeCell ref="C8:C9"/>
    <mergeCell ref="D8:D9"/>
    <mergeCell ref="E8:E9"/>
    <mergeCell ref="C10:C11"/>
    <mergeCell ref="D10:D11"/>
    <mergeCell ref="E10:E11"/>
    <mergeCell ref="A12:A18"/>
    <mergeCell ref="B12:B18"/>
    <mergeCell ref="A6:A7"/>
    <mergeCell ref="B6:B7"/>
    <mergeCell ref="A1:A3"/>
    <mergeCell ref="B1:O3"/>
    <mergeCell ref="A4:A5"/>
    <mergeCell ref="E4:E5"/>
    <mergeCell ref="F4:G4"/>
    <mergeCell ref="H4:H5"/>
    <mergeCell ref="O4:O5"/>
    <mergeCell ref="O6:O7"/>
    <mergeCell ref="K6:K7"/>
    <mergeCell ref="L6:L7"/>
    <mergeCell ref="M6:M7"/>
    <mergeCell ref="N6:N7"/>
    <mergeCell ref="H8:H9"/>
    <mergeCell ref="H10:H11"/>
    <mergeCell ref="J8:J9"/>
    <mergeCell ref="J10:J11"/>
    <mergeCell ref="I8:I9"/>
    <mergeCell ref="I10:I11"/>
    <mergeCell ref="N8:N9"/>
    <mergeCell ref="O8:O9"/>
    <mergeCell ref="K8:K11"/>
    <mergeCell ref="L8:L11"/>
    <mergeCell ref="M8:M11"/>
    <mergeCell ref="N10:N11"/>
    <mergeCell ref="O10:O11"/>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5AD8C-A519-421C-A5AA-40317F62E16D}">
  <sheetPr>
    <tabColor theme="4" tint="-0.499984740745262"/>
  </sheetPr>
  <dimension ref="A1:I34"/>
  <sheetViews>
    <sheetView workbookViewId="0">
      <selection sqref="A1:B7"/>
    </sheetView>
  </sheetViews>
  <sheetFormatPr baseColWidth="10" defaultRowHeight="15"/>
  <cols>
    <col min="1" max="1" width="2.42578125" customWidth="1"/>
    <col min="2" max="2" width="21.28515625" customWidth="1"/>
  </cols>
  <sheetData>
    <row r="1" spans="1:9">
      <c r="A1" s="185"/>
      <c r="B1" s="185"/>
      <c r="C1" s="187" t="s">
        <v>81</v>
      </c>
      <c r="D1" s="315"/>
      <c r="E1" s="315"/>
      <c r="F1" s="315"/>
      <c r="G1" s="315"/>
      <c r="H1" s="315"/>
      <c r="I1" s="315"/>
    </row>
    <row r="2" spans="1:9">
      <c r="A2" s="185"/>
      <c r="B2" s="185"/>
      <c r="C2" s="315"/>
      <c r="D2" s="315"/>
      <c r="E2" s="315"/>
      <c r="F2" s="315"/>
      <c r="G2" s="315"/>
      <c r="H2" s="315"/>
      <c r="I2" s="315"/>
    </row>
    <row r="3" spans="1:9">
      <c r="A3" s="185"/>
      <c r="B3" s="185"/>
      <c r="C3" s="315"/>
      <c r="D3" s="315"/>
      <c r="E3" s="315"/>
      <c r="F3" s="315"/>
      <c r="G3" s="315"/>
      <c r="H3" s="315"/>
      <c r="I3" s="315"/>
    </row>
    <row r="4" spans="1:9">
      <c r="A4" s="185"/>
      <c r="B4" s="185"/>
      <c r="C4" s="315"/>
      <c r="D4" s="315"/>
      <c r="E4" s="315"/>
      <c r="F4" s="315"/>
      <c r="G4" s="315"/>
      <c r="H4" s="315"/>
      <c r="I4" s="315"/>
    </row>
    <row r="5" spans="1:9">
      <c r="A5" s="185"/>
      <c r="B5" s="185"/>
      <c r="C5" s="315"/>
      <c r="D5" s="315"/>
      <c r="E5" s="315"/>
      <c r="F5" s="315"/>
      <c r="G5" s="315"/>
      <c r="H5" s="315"/>
      <c r="I5" s="315"/>
    </row>
    <row r="6" spans="1:9">
      <c r="A6" s="185"/>
      <c r="B6" s="185"/>
      <c r="C6" s="315"/>
      <c r="D6" s="315"/>
      <c r="E6" s="315"/>
      <c r="F6" s="315"/>
      <c r="G6" s="315"/>
      <c r="H6" s="315"/>
      <c r="I6" s="315"/>
    </row>
    <row r="7" spans="1:9">
      <c r="A7" s="185"/>
      <c r="B7" s="185"/>
      <c r="C7" s="315"/>
      <c r="D7" s="315"/>
      <c r="E7" s="315"/>
      <c r="F7" s="315"/>
      <c r="G7" s="315"/>
      <c r="H7" s="315"/>
      <c r="I7" s="315"/>
    </row>
    <row r="8" spans="1:9">
      <c r="A8" s="185"/>
      <c r="B8" s="185"/>
      <c r="C8" s="185"/>
      <c r="D8" s="185"/>
      <c r="E8" s="185"/>
      <c r="F8" s="185"/>
      <c r="G8" s="185"/>
      <c r="H8" s="185"/>
      <c r="I8" s="185"/>
    </row>
    <row r="9" spans="1:9">
      <c r="A9" s="185"/>
      <c r="B9" s="185"/>
      <c r="C9" s="185"/>
      <c r="D9" s="185"/>
      <c r="E9" s="185"/>
      <c r="F9" s="185"/>
      <c r="G9" s="185"/>
      <c r="H9" s="185"/>
      <c r="I9" s="185"/>
    </row>
    <row r="10" spans="1:9">
      <c r="A10" s="185"/>
      <c r="B10" s="185"/>
      <c r="C10" s="185"/>
      <c r="D10" s="185"/>
      <c r="E10" s="185"/>
      <c r="F10" s="185"/>
      <c r="G10" s="185"/>
      <c r="H10" s="185"/>
      <c r="I10" s="185"/>
    </row>
    <row r="11" spans="1:9">
      <c r="A11" s="185"/>
      <c r="B11" s="185"/>
      <c r="C11" s="185"/>
      <c r="D11" s="185"/>
      <c r="E11" s="185"/>
      <c r="F11" s="185"/>
      <c r="G11" s="185"/>
      <c r="H11" s="185"/>
      <c r="I11" s="185"/>
    </row>
    <row r="12" spans="1:9">
      <c r="A12" s="185"/>
      <c r="B12" s="185"/>
      <c r="C12" s="185"/>
      <c r="D12" s="185"/>
      <c r="E12" s="185"/>
      <c r="F12" s="185"/>
      <c r="G12" s="185"/>
      <c r="H12" s="185"/>
      <c r="I12" s="185"/>
    </row>
    <row r="13" spans="1:9">
      <c r="A13" s="185"/>
      <c r="B13" s="185"/>
      <c r="C13" s="185"/>
      <c r="D13" s="185"/>
      <c r="E13" s="185"/>
      <c r="F13" s="185"/>
      <c r="G13" s="185"/>
      <c r="H13" s="185"/>
      <c r="I13" s="185"/>
    </row>
    <row r="14" spans="1:9">
      <c r="A14" s="185"/>
      <c r="B14" s="185"/>
      <c r="C14" s="185"/>
      <c r="D14" s="185"/>
      <c r="E14" s="185"/>
      <c r="F14" s="185"/>
      <c r="G14" s="185"/>
      <c r="H14" s="185"/>
      <c r="I14" s="185"/>
    </row>
    <row r="15" spans="1:9">
      <c r="A15" s="185"/>
      <c r="B15" s="185"/>
      <c r="C15" s="185"/>
      <c r="D15" s="185"/>
      <c r="E15" s="185"/>
      <c r="F15" s="185"/>
      <c r="G15" s="185"/>
      <c r="H15" s="185"/>
      <c r="I15" s="185"/>
    </row>
    <row r="16" spans="1:9">
      <c r="A16" s="185"/>
      <c r="B16" s="185"/>
      <c r="C16" s="185"/>
      <c r="D16" s="185"/>
      <c r="E16" s="185"/>
      <c r="F16" s="185"/>
      <c r="G16" s="185"/>
      <c r="H16" s="185"/>
      <c r="I16" s="185"/>
    </row>
    <row r="17" spans="1:9">
      <c r="A17" s="185"/>
      <c r="B17" s="185"/>
      <c r="C17" s="185"/>
      <c r="D17" s="185"/>
      <c r="E17" s="185"/>
      <c r="F17" s="185"/>
      <c r="G17" s="185"/>
      <c r="H17" s="185"/>
      <c r="I17" s="185"/>
    </row>
    <row r="18" spans="1:9">
      <c r="A18" s="185"/>
      <c r="B18" s="185"/>
      <c r="C18" s="185"/>
      <c r="D18" s="185"/>
      <c r="E18" s="185"/>
      <c r="F18" s="185"/>
      <c r="G18" s="185"/>
      <c r="H18" s="185"/>
      <c r="I18" s="185"/>
    </row>
    <row r="19" spans="1:9">
      <c r="A19" s="185"/>
      <c r="B19" s="185"/>
      <c r="C19" s="185"/>
      <c r="D19" s="185"/>
      <c r="E19" s="185"/>
      <c r="F19" s="185"/>
      <c r="G19" s="185"/>
      <c r="H19" s="185"/>
      <c r="I19" s="185"/>
    </row>
    <row r="20" spans="1:9">
      <c r="A20" s="185"/>
      <c r="B20" s="185"/>
      <c r="C20" s="185"/>
      <c r="D20" s="185"/>
      <c r="E20" s="185"/>
      <c r="F20" s="185"/>
      <c r="G20" s="185"/>
      <c r="H20" s="185"/>
      <c r="I20" s="185"/>
    </row>
    <row r="21" spans="1:9">
      <c r="A21" s="185"/>
      <c r="B21" s="185"/>
      <c r="C21" s="185"/>
      <c r="D21" s="185"/>
      <c r="E21" s="185"/>
      <c r="F21" s="185"/>
      <c r="G21" s="185"/>
      <c r="H21" s="185"/>
      <c r="I21" s="185"/>
    </row>
    <row r="22" spans="1:9">
      <c r="A22" s="185"/>
      <c r="B22" s="185"/>
      <c r="C22" s="185"/>
      <c r="D22" s="185"/>
      <c r="E22" s="185"/>
      <c r="F22" s="185"/>
      <c r="G22" s="185"/>
      <c r="H22" s="185"/>
      <c r="I22" s="185"/>
    </row>
    <row r="23" spans="1:9">
      <c r="A23" s="185"/>
      <c r="B23" s="185"/>
      <c r="C23" s="185"/>
      <c r="D23" s="185"/>
      <c r="E23" s="185"/>
      <c r="F23" s="185"/>
      <c r="G23" s="185"/>
      <c r="H23" s="185"/>
      <c r="I23" s="185"/>
    </row>
    <row r="24" spans="1:9">
      <c r="A24" s="185"/>
      <c r="B24" s="185"/>
      <c r="C24" s="185"/>
      <c r="D24" s="185"/>
      <c r="E24" s="185"/>
      <c r="F24" s="185"/>
      <c r="G24" s="185"/>
      <c r="H24" s="185"/>
      <c r="I24" s="185"/>
    </row>
    <row r="25" spans="1:9">
      <c r="A25" s="185"/>
      <c r="B25" s="185"/>
      <c r="C25" s="185"/>
      <c r="D25" s="185"/>
      <c r="E25" s="185"/>
      <c r="F25" s="185"/>
      <c r="G25" s="185"/>
      <c r="H25" s="185"/>
      <c r="I25" s="185"/>
    </row>
    <row r="26" spans="1:9">
      <c r="A26" s="185"/>
      <c r="B26" s="185"/>
      <c r="C26" s="185"/>
      <c r="D26" s="185"/>
      <c r="E26" s="185"/>
      <c r="F26" s="185"/>
      <c r="G26" s="185"/>
      <c r="H26" s="185"/>
      <c r="I26" s="185"/>
    </row>
    <row r="27" spans="1:9">
      <c r="A27" s="185"/>
      <c r="B27" s="185"/>
      <c r="C27" s="185"/>
      <c r="D27" s="185"/>
      <c r="E27" s="185"/>
      <c r="F27" s="185"/>
      <c r="G27" s="185"/>
      <c r="H27" s="185"/>
      <c r="I27" s="185"/>
    </row>
    <row r="28" spans="1:9">
      <c r="A28" s="185"/>
      <c r="B28" s="185"/>
      <c r="C28" s="185"/>
      <c r="D28" s="185"/>
      <c r="E28" s="185"/>
      <c r="F28" s="185"/>
      <c r="G28" s="185"/>
      <c r="H28" s="185"/>
      <c r="I28" s="185"/>
    </row>
    <row r="29" spans="1:9">
      <c r="A29" s="185"/>
      <c r="B29" s="185"/>
      <c r="C29" s="185"/>
      <c r="D29" s="185"/>
      <c r="E29" s="185"/>
      <c r="F29" s="185"/>
      <c r="G29" s="185"/>
      <c r="H29" s="185"/>
      <c r="I29" s="185"/>
    </row>
    <row r="30" spans="1:9">
      <c r="A30" s="185"/>
      <c r="B30" s="185"/>
      <c r="C30" s="185"/>
      <c r="D30" s="185"/>
      <c r="E30" s="185"/>
      <c r="F30" s="185"/>
      <c r="G30" s="185"/>
      <c r="H30" s="185"/>
      <c r="I30" s="185"/>
    </row>
    <row r="31" spans="1:9">
      <c r="A31" s="185"/>
      <c r="B31" s="185"/>
      <c r="C31" s="185"/>
      <c r="D31" s="185"/>
      <c r="E31" s="185"/>
      <c r="F31" s="185"/>
      <c r="G31" s="185"/>
      <c r="H31" s="185"/>
      <c r="I31" s="185"/>
    </row>
    <row r="32" spans="1:9">
      <c r="A32" s="185"/>
      <c r="B32" s="185"/>
      <c r="C32" s="185"/>
      <c r="D32" s="185"/>
      <c r="E32" s="185"/>
      <c r="F32" s="185"/>
      <c r="G32" s="185"/>
      <c r="H32" s="185"/>
      <c r="I32" s="185"/>
    </row>
    <row r="33" spans="1:9">
      <c r="A33" s="185"/>
      <c r="B33" s="185"/>
      <c r="C33" s="185"/>
      <c r="D33" s="185"/>
      <c r="E33" s="185"/>
      <c r="F33" s="185"/>
      <c r="G33" s="185"/>
      <c r="H33" s="185"/>
      <c r="I33" s="185"/>
    </row>
    <row r="34" spans="1:9">
      <c r="B34" s="35" t="s">
        <v>79</v>
      </c>
    </row>
  </sheetData>
  <mergeCells count="3">
    <mergeCell ref="A1:B7"/>
    <mergeCell ref="C1:I7"/>
    <mergeCell ref="A8:I33"/>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D2C1D-2612-42F6-89DB-285A9DF3F6D4}">
  <dimension ref="A1:CL20"/>
  <sheetViews>
    <sheetView workbookViewId="0">
      <selection activeCell="K20" sqref="K20"/>
    </sheetView>
  </sheetViews>
  <sheetFormatPr baseColWidth="10" defaultRowHeight="15"/>
  <cols>
    <col min="1" max="1" width="22.28515625" customWidth="1"/>
    <col min="2" max="2" width="16.5703125" customWidth="1"/>
    <col min="3" max="3" width="37.85546875" customWidth="1"/>
    <col min="4" max="4" width="19" customWidth="1"/>
    <col min="5" max="5" width="19.42578125" customWidth="1"/>
    <col min="6" max="6" width="13.42578125" customWidth="1"/>
    <col min="7" max="7" width="12.7109375" customWidth="1"/>
    <col min="8" max="8" width="15.42578125" customWidth="1"/>
    <col min="9" max="9" width="16.140625" customWidth="1"/>
    <col min="10" max="10" width="14.7109375" customWidth="1"/>
    <col min="11" max="11" width="16" customWidth="1"/>
    <col min="12" max="12" width="14.85546875" customWidth="1"/>
    <col min="13" max="13" width="15.85546875" customWidth="1"/>
    <col min="14" max="14" width="18.28515625" customWidth="1"/>
    <col min="15" max="15" width="15.42578125" customWidth="1"/>
    <col min="16" max="90" width="11.42578125" style="48"/>
  </cols>
  <sheetData>
    <row r="1" spans="1:90">
      <c r="A1" s="185"/>
      <c r="B1" s="187" t="s">
        <v>98</v>
      </c>
      <c r="C1" s="187"/>
      <c r="D1" s="187"/>
      <c r="E1" s="187"/>
      <c r="F1" s="187"/>
      <c r="G1" s="187"/>
      <c r="H1" s="187"/>
      <c r="I1" s="187"/>
      <c r="J1" s="187"/>
      <c r="K1" s="187"/>
      <c r="L1" s="187"/>
      <c r="M1" s="187"/>
      <c r="N1" s="187"/>
      <c r="O1" s="187"/>
    </row>
    <row r="2" spans="1:90" ht="30.75" customHeight="1">
      <c r="A2" s="185"/>
      <c r="B2" s="187"/>
      <c r="C2" s="187"/>
      <c r="D2" s="187"/>
      <c r="E2" s="187"/>
      <c r="F2" s="187"/>
      <c r="G2" s="187"/>
      <c r="H2" s="187"/>
      <c r="I2" s="187"/>
      <c r="J2" s="187"/>
      <c r="K2" s="187"/>
      <c r="L2" s="187"/>
      <c r="M2" s="187"/>
      <c r="N2" s="187"/>
      <c r="O2" s="187"/>
    </row>
    <row r="3" spans="1:90" ht="26.25" customHeight="1">
      <c r="A3" s="186"/>
      <c r="B3" s="188"/>
      <c r="C3" s="188"/>
      <c r="D3" s="188"/>
      <c r="E3" s="188"/>
      <c r="F3" s="188"/>
      <c r="G3" s="188"/>
      <c r="H3" s="188"/>
      <c r="I3" s="188"/>
      <c r="J3" s="188"/>
      <c r="K3" s="188"/>
      <c r="L3" s="188"/>
      <c r="M3" s="188"/>
      <c r="N3" s="188"/>
      <c r="O3" s="188"/>
    </row>
    <row r="4" spans="1:90" s="22" customFormat="1" ht="49.5" customHeight="1">
      <c r="A4" s="316" t="s">
        <v>20</v>
      </c>
      <c r="B4" s="36" t="s">
        <v>1</v>
      </c>
      <c r="C4" s="37" t="s">
        <v>2</v>
      </c>
      <c r="D4" s="38" t="s">
        <v>1</v>
      </c>
      <c r="E4" s="318" t="s">
        <v>3</v>
      </c>
      <c r="F4" s="320" t="s">
        <v>4</v>
      </c>
      <c r="G4" s="321"/>
      <c r="H4" s="318" t="s">
        <v>5</v>
      </c>
      <c r="I4" s="39" t="s">
        <v>6</v>
      </c>
      <c r="J4" s="36" t="s">
        <v>7</v>
      </c>
      <c r="K4" s="39" t="s">
        <v>8</v>
      </c>
      <c r="L4" s="39" t="s">
        <v>7</v>
      </c>
      <c r="M4" s="39" t="s">
        <v>9</v>
      </c>
      <c r="N4" s="40" t="s">
        <v>10</v>
      </c>
      <c r="O4" s="322" t="s">
        <v>11</v>
      </c>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c r="BB4" s="49"/>
      <c r="BC4" s="49"/>
      <c r="BD4" s="49"/>
      <c r="BE4" s="49"/>
      <c r="BF4" s="49"/>
      <c r="BG4" s="49"/>
      <c r="BH4" s="49"/>
      <c r="BI4" s="49"/>
      <c r="BJ4" s="49"/>
      <c r="BK4" s="49"/>
      <c r="BL4" s="49"/>
      <c r="BM4" s="49"/>
      <c r="BN4" s="49"/>
      <c r="BO4" s="49"/>
      <c r="BP4" s="49"/>
      <c r="BQ4" s="49"/>
      <c r="BR4" s="49"/>
      <c r="BS4" s="49"/>
      <c r="BT4" s="49"/>
      <c r="BU4" s="49"/>
      <c r="BV4" s="49"/>
      <c r="BW4" s="49"/>
      <c r="BX4" s="49"/>
      <c r="BY4" s="49"/>
      <c r="BZ4" s="49"/>
      <c r="CA4" s="49"/>
      <c r="CB4" s="49"/>
      <c r="CC4" s="49"/>
      <c r="CD4" s="49"/>
      <c r="CE4" s="49"/>
      <c r="CF4" s="49"/>
      <c r="CG4" s="49"/>
      <c r="CH4" s="49"/>
      <c r="CI4" s="49"/>
      <c r="CJ4" s="49"/>
      <c r="CK4" s="49"/>
      <c r="CL4" s="49"/>
    </row>
    <row r="5" spans="1:90" s="22" customFormat="1" ht="45" customHeight="1">
      <c r="A5" s="317"/>
      <c r="B5" s="38" t="s">
        <v>12</v>
      </c>
      <c r="C5" s="41" t="s">
        <v>13</v>
      </c>
      <c r="D5" s="42" t="s">
        <v>14</v>
      </c>
      <c r="E5" s="319"/>
      <c r="F5" s="42" t="s">
        <v>15</v>
      </c>
      <c r="G5" s="42" t="s">
        <v>16</v>
      </c>
      <c r="H5" s="319"/>
      <c r="I5" s="39" t="s">
        <v>17</v>
      </c>
      <c r="J5" s="36" t="s">
        <v>18</v>
      </c>
      <c r="K5" s="39" t="s">
        <v>19</v>
      </c>
      <c r="L5" s="39" t="s">
        <v>20</v>
      </c>
      <c r="M5" s="39" t="s">
        <v>20</v>
      </c>
      <c r="N5" s="43" t="s">
        <v>21</v>
      </c>
      <c r="O5" s="323"/>
      <c r="P5" s="49"/>
      <c r="Q5" s="49"/>
      <c r="R5" s="49"/>
      <c r="S5" s="49"/>
      <c r="T5" s="49"/>
      <c r="U5" s="49"/>
      <c r="V5" s="49"/>
      <c r="W5" s="49"/>
      <c r="X5" s="49"/>
      <c r="Y5" s="49"/>
      <c r="Z5" s="49"/>
      <c r="AA5" s="49"/>
      <c r="AB5" s="49"/>
      <c r="AC5" s="49"/>
      <c r="AD5" s="49"/>
      <c r="AE5" s="49"/>
      <c r="AF5" s="49"/>
      <c r="AG5" s="49"/>
      <c r="AH5" s="49"/>
      <c r="AI5" s="49"/>
      <c r="AJ5" s="49"/>
      <c r="AK5" s="49"/>
      <c r="AL5" s="49"/>
      <c r="AM5" s="49"/>
      <c r="AN5" s="49"/>
      <c r="AO5" s="49"/>
      <c r="AP5" s="49"/>
      <c r="AQ5" s="49"/>
      <c r="AR5" s="49"/>
      <c r="AS5" s="49"/>
      <c r="AT5" s="49"/>
      <c r="AU5" s="49"/>
      <c r="AV5" s="49"/>
      <c r="AW5" s="49"/>
      <c r="AX5" s="49"/>
      <c r="AY5" s="49"/>
      <c r="AZ5" s="49"/>
      <c r="BA5" s="49"/>
      <c r="BB5" s="49"/>
      <c r="BC5" s="49"/>
      <c r="BD5" s="49"/>
      <c r="BE5" s="49"/>
      <c r="BF5" s="49"/>
      <c r="BG5" s="49"/>
      <c r="BH5" s="49"/>
      <c r="BI5" s="49"/>
      <c r="BJ5" s="49"/>
      <c r="BK5" s="49"/>
      <c r="BL5" s="49"/>
      <c r="BM5" s="49"/>
      <c r="BN5" s="49"/>
      <c r="BO5" s="49"/>
      <c r="BP5" s="49"/>
      <c r="BQ5" s="49"/>
      <c r="BR5" s="49"/>
      <c r="BS5" s="49"/>
      <c r="BT5" s="49"/>
      <c r="BU5" s="49"/>
      <c r="BV5" s="49"/>
      <c r="BW5" s="49"/>
      <c r="BX5" s="49"/>
      <c r="BY5" s="49"/>
      <c r="BZ5" s="49"/>
      <c r="CA5" s="49"/>
      <c r="CB5" s="49"/>
      <c r="CC5" s="49"/>
      <c r="CD5" s="49"/>
      <c r="CE5" s="49"/>
      <c r="CF5" s="49"/>
      <c r="CG5" s="49"/>
      <c r="CH5" s="49"/>
      <c r="CI5" s="49"/>
      <c r="CJ5" s="49"/>
      <c r="CK5" s="49"/>
      <c r="CL5" s="49"/>
    </row>
    <row r="6" spans="1:90" ht="22.5" customHeight="1">
      <c r="A6" s="309" t="s">
        <v>88</v>
      </c>
      <c r="B6" s="309" t="s">
        <v>22</v>
      </c>
      <c r="C6" s="334" t="s">
        <v>93</v>
      </c>
      <c r="D6" s="309" t="s">
        <v>89</v>
      </c>
      <c r="E6" s="326" t="s">
        <v>90</v>
      </c>
      <c r="F6" s="30">
        <v>45658</v>
      </c>
      <c r="G6" s="30">
        <v>45717</v>
      </c>
      <c r="H6" s="326">
        <v>0.35</v>
      </c>
      <c r="I6" s="326">
        <v>0.25</v>
      </c>
      <c r="J6" s="326">
        <f>+I6*H6</f>
        <v>8.7499999999999994E-2</v>
      </c>
      <c r="K6" s="244">
        <v>1</v>
      </c>
      <c r="L6" s="201">
        <f>SUM(J6:J15)*K6</f>
        <v>0.32499999999999996</v>
      </c>
      <c r="M6" s="235">
        <f>+L6/K6</f>
        <v>0.32499999999999996</v>
      </c>
      <c r="N6" s="212">
        <v>32000000</v>
      </c>
      <c r="O6" s="214" t="s">
        <v>26</v>
      </c>
    </row>
    <row r="7" spans="1:90" ht="19.5" customHeight="1">
      <c r="A7" s="309"/>
      <c r="B7" s="309"/>
      <c r="C7" s="334"/>
      <c r="D7" s="309"/>
      <c r="E7" s="326"/>
      <c r="F7" s="30">
        <v>45748</v>
      </c>
      <c r="G7" s="30">
        <v>45838</v>
      </c>
      <c r="H7" s="326"/>
      <c r="I7" s="326"/>
      <c r="J7" s="326"/>
      <c r="K7" s="301"/>
      <c r="L7" s="202"/>
      <c r="M7" s="236"/>
      <c r="N7" s="213"/>
      <c r="O7" s="215"/>
    </row>
    <row r="8" spans="1:90" ht="21.75" customHeight="1">
      <c r="A8" s="309"/>
      <c r="B8" s="309"/>
      <c r="C8" s="334"/>
      <c r="D8" s="309"/>
      <c r="E8" s="326"/>
      <c r="F8" s="30" t="s">
        <v>91</v>
      </c>
      <c r="G8" s="30">
        <v>45930</v>
      </c>
      <c r="H8" s="326"/>
      <c r="I8" s="326"/>
      <c r="J8" s="326"/>
      <c r="K8" s="301"/>
      <c r="L8" s="202"/>
      <c r="M8" s="236"/>
      <c r="N8" s="213"/>
      <c r="O8" s="215"/>
    </row>
    <row r="9" spans="1:90" ht="19.5" customHeight="1">
      <c r="A9" s="309"/>
      <c r="B9" s="309"/>
      <c r="C9" s="334"/>
      <c r="D9" s="309"/>
      <c r="E9" s="326"/>
      <c r="F9" s="30">
        <v>45931</v>
      </c>
      <c r="G9" s="30">
        <v>46022</v>
      </c>
      <c r="H9" s="326"/>
      <c r="I9" s="326"/>
      <c r="J9" s="326"/>
      <c r="K9" s="301"/>
      <c r="L9" s="202"/>
      <c r="M9" s="236"/>
      <c r="N9" s="213"/>
      <c r="O9" s="215"/>
    </row>
    <row r="10" spans="1:90" ht="18" customHeight="1">
      <c r="A10" s="309"/>
      <c r="B10" s="309"/>
      <c r="C10" s="325" t="s">
        <v>94</v>
      </c>
      <c r="D10" s="309" t="s">
        <v>92</v>
      </c>
      <c r="E10" s="326" t="s">
        <v>96</v>
      </c>
      <c r="F10" s="30">
        <v>45658</v>
      </c>
      <c r="G10" s="30">
        <v>45717</v>
      </c>
      <c r="H10" s="326">
        <v>0.35</v>
      </c>
      <c r="I10" s="326">
        <v>0.25</v>
      </c>
      <c r="J10" s="326">
        <f>+I10*H10</f>
        <v>8.7499999999999994E-2</v>
      </c>
      <c r="K10" s="301"/>
      <c r="L10" s="202"/>
      <c r="M10" s="236"/>
      <c r="N10" s="213"/>
      <c r="O10" s="215"/>
    </row>
    <row r="11" spans="1:90" ht="20.25" customHeight="1">
      <c r="A11" s="309"/>
      <c r="B11" s="309"/>
      <c r="C11" s="325"/>
      <c r="D11" s="309"/>
      <c r="E11" s="326"/>
      <c r="F11" s="30">
        <v>45748</v>
      </c>
      <c r="G11" s="30">
        <v>45838</v>
      </c>
      <c r="H11" s="326"/>
      <c r="I11" s="326"/>
      <c r="J11" s="326"/>
      <c r="K11" s="301"/>
      <c r="L11" s="202"/>
      <c r="M11" s="236"/>
      <c r="N11" s="213"/>
      <c r="O11" s="215"/>
    </row>
    <row r="12" spans="1:90" ht="20.25" customHeight="1">
      <c r="A12" s="309"/>
      <c r="B12" s="309"/>
      <c r="C12" s="325"/>
      <c r="D12" s="309"/>
      <c r="E12" s="326"/>
      <c r="F12" s="30" t="s">
        <v>91</v>
      </c>
      <c r="G12" s="30">
        <v>45930</v>
      </c>
      <c r="H12" s="326"/>
      <c r="I12" s="326"/>
      <c r="J12" s="326"/>
      <c r="K12" s="301"/>
      <c r="L12" s="202"/>
      <c r="M12" s="236"/>
      <c r="N12" s="213"/>
      <c r="O12" s="215"/>
    </row>
    <row r="13" spans="1:90" ht="21" customHeight="1">
      <c r="A13" s="309"/>
      <c r="B13" s="309"/>
      <c r="C13" s="325"/>
      <c r="D13" s="309"/>
      <c r="E13" s="326"/>
      <c r="F13" s="30">
        <v>45931</v>
      </c>
      <c r="G13" s="30">
        <v>46022</v>
      </c>
      <c r="H13" s="326"/>
      <c r="I13" s="326"/>
      <c r="J13" s="326"/>
      <c r="K13" s="301"/>
      <c r="L13" s="202"/>
      <c r="M13" s="236"/>
      <c r="N13" s="213"/>
      <c r="O13" s="215"/>
    </row>
    <row r="14" spans="1:90" ht="24" customHeight="1">
      <c r="A14" s="309"/>
      <c r="B14" s="309"/>
      <c r="C14" s="329" t="s">
        <v>95</v>
      </c>
      <c r="D14" s="331" t="s">
        <v>31</v>
      </c>
      <c r="E14" s="333" t="s">
        <v>97</v>
      </c>
      <c r="F14" s="50">
        <v>45658</v>
      </c>
      <c r="G14" s="50">
        <v>45838</v>
      </c>
      <c r="H14" s="324">
        <v>0.3</v>
      </c>
      <c r="I14" s="324">
        <v>0.5</v>
      </c>
      <c r="J14" s="324">
        <f>+I14*H14</f>
        <v>0.15</v>
      </c>
      <c r="K14" s="301"/>
      <c r="L14" s="202"/>
      <c r="M14" s="236"/>
      <c r="N14" s="213"/>
      <c r="O14" s="215"/>
    </row>
    <row r="15" spans="1:90" ht="28.5" customHeight="1">
      <c r="A15" s="309"/>
      <c r="B15" s="309"/>
      <c r="C15" s="330"/>
      <c r="D15" s="332"/>
      <c r="E15" s="333"/>
      <c r="F15" s="50">
        <v>45839</v>
      </c>
      <c r="G15" s="50">
        <v>46022</v>
      </c>
      <c r="H15" s="324"/>
      <c r="I15" s="324"/>
      <c r="J15" s="324"/>
      <c r="K15" s="312"/>
      <c r="L15" s="203"/>
      <c r="M15" s="313"/>
      <c r="N15" s="310"/>
      <c r="O15" s="311"/>
    </row>
    <row r="16" spans="1:90">
      <c r="A16" s="327" t="s">
        <v>251</v>
      </c>
      <c r="B16" s="327" t="s">
        <v>79</v>
      </c>
      <c r="M16" s="16">
        <f>AVERAGE(M6)</f>
        <v>0.32499999999999996</v>
      </c>
    </row>
    <row r="17" spans="1:2">
      <c r="A17" s="328"/>
      <c r="B17" s="328"/>
    </row>
    <row r="18" spans="1:2">
      <c r="A18" s="328"/>
      <c r="B18" s="328"/>
    </row>
    <row r="19" spans="1:2" ht="33" customHeight="1">
      <c r="A19" s="328"/>
      <c r="B19" s="328"/>
    </row>
    <row r="20" spans="1:2">
      <c r="A20" s="328"/>
      <c r="B20" s="328"/>
    </row>
  </sheetData>
  <mergeCells count="34">
    <mergeCell ref="A16:A20"/>
    <mergeCell ref="B16:B20"/>
    <mergeCell ref="K6:K15"/>
    <mergeCell ref="L6:L15"/>
    <mergeCell ref="M6:M15"/>
    <mergeCell ref="A6:A15"/>
    <mergeCell ref="B6:B15"/>
    <mergeCell ref="C14:C15"/>
    <mergeCell ref="D14:D15"/>
    <mergeCell ref="E14:E15"/>
    <mergeCell ref="E10:E13"/>
    <mergeCell ref="C6:C9"/>
    <mergeCell ref="D6:D9"/>
    <mergeCell ref="E6:E9"/>
    <mergeCell ref="C10:C13"/>
    <mergeCell ref="D10:D13"/>
    <mergeCell ref="N6:N15"/>
    <mergeCell ref="O6:O15"/>
    <mergeCell ref="H14:H15"/>
    <mergeCell ref="I14:I15"/>
    <mergeCell ref="J14:J15"/>
    <mergeCell ref="H6:H9"/>
    <mergeCell ref="I6:I9"/>
    <mergeCell ref="J6:J9"/>
    <mergeCell ref="H10:H13"/>
    <mergeCell ref="J10:J13"/>
    <mergeCell ref="I10:I13"/>
    <mergeCell ref="A1:A3"/>
    <mergeCell ref="B1:O3"/>
    <mergeCell ref="A4:A5"/>
    <mergeCell ref="E4:E5"/>
    <mergeCell ref="F4:G4"/>
    <mergeCell ref="H4:H5"/>
    <mergeCell ref="O4:O5"/>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C1357-E347-4D86-95B1-506E4C910CE1}">
  <dimension ref="A1:CL13"/>
  <sheetViews>
    <sheetView workbookViewId="0">
      <selection activeCell="M9" sqref="M9"/>
    </sheetView>
  </sheetViews>
  <sheetFormatPr baseColWidth="10" defaultRowHeight="15"/>
  <cols>
    <col min="1" max="1" width="22.42578125" customWidth="1"/>
    <col min="2" max="2" width="19.28515625" customWidth="1"/>
    <col min="3" max="3" width="42.5703125" customWidth="1"/>
    <col min="4" max="4" width="16.85546875" customWidth="1"/>
    <col min="5" max="5" width="18.28515625" customWidth="1"/>
    <col min="6" max="6" width="13" customWidth="1"/>
    <col min="7" max="7" width="13.140625" customWidth="1"/>
    <col min="8" max="8" width="14.85546875" customWidth="1"/>
    <col min="9" max="9" width="18.42578125" customWidth="1"/>
    <col min="10" max="10" width="17.7109375" customWidth="1"/>
    <col min="11" max="12" width="17.28515625" customWidth="1"/>
    <col min="13" max="13" width="18.7109375" customWidth="1"/>
    <col min="14" max="14" width="19.140625" customWidth="1"/>
    <col min="15" max="15" width="18.85546875" customWidth="1"/>
  </cols>
  <sheetData>
    <row r="1" spans="1:90">
      <c r="A1" s="185"/>
      <c r="B1" s="187" t="s">
        <v>99</v>
      </c>
      <c r="C1" s="187"/>
      <c r="D1" s="187"/>
      <c r="E1" s="187"/>
      <c r="F1" s="187"/>
      <c r="G1" s="187"/>
      <c r="H1" s="187"/>
      <c r="I1" s="187"/>
      <c r="J1" s="187"/>
      <c r="K1" s="187"/>
      <c r="L1" s="187"/>
      <c r="M1" s="187"/>
      <c r="N1" s="187"/>
      <c r="O1" s="187"/>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row>
    <row r="2" spans="1:90" ht="30.75" customHeight="1">
      <c r="A2" s="185"/>
      <c r="B2" s="187"/>
      <c r="C2" s="187"/>
      <c r="D2" s="187"/>
      <c r="E2" s="187"/>
      <c r="F2" s="187"/>
      <c r="G2" s="187"/>
      <c r="H2" s="187"/>
      <c r="I2" s="187"/>
      <c r="J2" s="187"/>
      <c r="K2" s="187"/>
      <c r="L2" s="187"/>
      <c r="M2" s="187"/>
      <c r="N2" s="187"/>
      <c r="O2" s="187"/>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row>
    <row r="3" spans="1:90" ht="26.25" customHeight="1">
      <c r="A3" s="186"/>
      <c r="B3" s="188"/>
      <c r="C3" s="188"/>
      <c r="D3" s="188"/>
      <c r="E3" s="188"/>
      <c r="F3" s="188"/>
      <c r="G3" s="188"/>
      <c r="H3" s="188"/>
      <c r="I3" s="188"/>
      <c r="J3" s="188"/>
      <c r="K3" s="188"/>
      <c r="L3" s="188"/>
      <c r="M3" s="188"/>
      <c r="N3" s="188"/>
      <c r="O3" s="188"/>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c r="BO3" s="48"/>
      <c r="BP3" s="48"/>
      <c r="BQ3" s="48"/>
      <c r="BR3" s="48"/>
      <c r="BS3" s="48"/>
      <c r="BT3" s="48"/>
      <c r="BU3" s="48"/>
      <c r="BV3" s="48"/>
      <c r="BW3" s="48"/>
      <c r="BX3" s="48"/>
      <c r="BY3" s="48"/>
      <c r="BZ3" s="48"/>
      <c r="CA3" s="48"/>
      <c r="CB3" s="48"/>
      <c r="CC3" s="48"/>
      <c r="CD3" s="48"/>
      <c r="CE3" s="48"/>
      <c r="CF3" s="48"/>
      <c r="CG3" s="48"/>
      <c r="CH3" s="48"/>
      <c r="CI3" s="48"/>
      <c r="CJ3" s="48"/>
      <c r="CK3" s="48"/>
      <c r="CL3" s="48"/>
    </row>
    <row r="4" spans="1:90" s="22" customFormat="1" ht="45" customHeight="1">
      <c r="A4" s="316" t="s">
        <v>20</v>
      </c>
      <c r="B4" s="36" t="s">
        <v>1</v>
      </c>
      <c r="C4" s="37" t="s">
        <v>2</v>
      </c>
      <c r="D4" s="38" t="s">
        <v>1</v>
      </c>
      <c r="E4" s="318" t="s">
        <v>3</v>
      </c>
      <c r="F4" s="320" t="s">
        <v>4</v>
      </c>
      <c r="G4" s="321"/>
      <c r="H4" s="318" t="s">
        <v>5</v>
      </c>
      <c r="I4" s="39" t="s">
        <v>6</v>
      </c>
      <c r="J4" s="36" t="s">
        <v>7</v>
      </c>
      <c r="K4" s="39" t="s">
        <v>8</v>
      </c>
      <c r="L4" s="39" t="s">
        <v>7</v>
      </c>
      <c r="M4" s="39" t="s">
        <v>9</v>
      </c>
      <c r="N4" s="40" t="s">
        <v>10</v>
      </c>
      <c r="O4" s="322" t="s">
        <v>11</v>
      </c>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c r="BB4" s="49"/>
      <c r="BC4" s="49"/>
      <c r="BD4" s="49"/>
      <c r="BE4" s="49"/>
      <c r="BF4" s="49"/>
      <c r="BG4" s="49"/>
      <c r="BH4" s="49"/>
      <c r="BI4" s="49"/>
      <c r="BJ4" s="49"/>
      <c r="BK4" s="49"/>
      <c r="BL4" s="49"/>
      <c r="BM4" s="49"/>
      <c r="BN4" s="49"/>
      <c r="BO4" s="49"/>
      <c r="BP4" s="49"/>
      <c r="BQ4" s="49"/>
      <c r="BR4" s="49"/>
      <c r="BS4" s="49"/>
      <c r="BT4" s="49"/>
      <c r="BU4" s="49"/>
      <c r="BV4" s="49"/>
      <c r="BW4" s="49"/>
      <c r="BX4" s="49"/>
      <c r="BY4" s="49"/>
      <c r="BZ4" s="49"/>
      <c r="CA4" s="49"/>
      <c r="CB4" s="49"/>
      <c r="CC4" s="49"/>
      <c r="CD4" s="49"/>
      <c r="CE4" s="49"/>
      <c r="CF4" s="49"/>
      <c r="CG4" s="49"/>
      <c r="CH4" s="49"/>
      <c r="CI4" s="49"/>
      <c r="CJ4" s="49"/>
      <c r="CK4" s="49"/>
      <c r="CL4" s="49"/>
    </row>
    <row r="5" spans="1:90" s="22" customFormat="1" ht="38.25" customHeight="1">
      <c r="A5" s="317"/>
      <c r="B5" s="38" t="s">
        <v>12</v>
      </c>
      <c r="C5" s="41" t="s">
        <v>13</v>
      </c>
      <c r="D5" s="42" t="s">
        <v>14</v>
      </c>
      <c r="E5" s="319"/>
      <c r="F5" s="42" t="s">
        <v>15</v>
      </c>
      <c r="G5" s="42" t="s">
        <v>16</v>
      </c>
      <c r="H5" s="319"/>
      <c r="I5" s="39" t="s">
        <v>17</v>
      </c>
      <c r="J5" s="36" t="s">
        <v>18</v>
      </c>
      <c r="K5" s="39" t="s">
        <v>19</v>
      </c>
      <c r="L5" s="39" t="s">
        <v>20</v>
      </c>
      <c r="M5" s="39" t="s">
        <v>20</v>
      </c>
      <c r="N5" s="43" t="s">
        <v>21</v>
      </c>
      <c r="O5" s="323"/>
      <c r="P5" s="49"/>
      <c r="Q5" s="49"/>
      <c r="R5" s="49"/>
      <c r="S5" s="49"/>
      <c r="T5" s="49"/>
      <c r="U5" s="49"/>
      <c r="V5" s="49"/>
      <c r="W5" s="49"/>
      <c r="X5" s="49"/>
      <c r="Y5" s="49"/>
      <c r="Z5" s="49"/>
      <c r="AA5" s="49"/>
      <c r="AB5" s="49"/>
      <c r="AC5" s="49"/>
      <c r="AD5" s="49"/>
      <c r="AE5" s="49"/>
      <c r="AF5" s="49"/>
      <c r="AG5" s="49"/>
      <c r="AH5" s="49"/>
      <c r="AI5" s="49"/>
      <c r="AJ5" s="49"/>
      <c r="AK5" s="49"/>
      <c r="AL5" s="49"/>
      <c r="AM5" s="49"/>
      <c r="AN5" s="49"/>
      <c r="AO5" s="49"/>
      <c r="AP5" s="49"/>
      <c r="AQ5" s="49"/>
      <c r="AR5" s="49"/>
      <c r="AS5" s="49"/>
      <c r="AT5" s="49"/>
      <c r="AU5" s="49"/>
      <c r="AV5" s="49"/>
      <c r="AW5" s="49"/>
      <c r="AX5" s="49"/>
      <c r="AY5" s="49"/>
      <c r="AZ5" s="49"/>
      <c r="BA5" s="49"/>
      <c r="BB5" s="49"/>
      <c r="BC5" s="49"/>
      <c r="BD5" s="49"/>
      <c r="BE5" s="49"/>
      <c r="BF5" s="49"/>
      <c r="BG5" s="49"/>
      <c r="BH5" s="49"/>
      <c r="BI5" s="49"/>
      <c r="BJ5" s="49"/>
      <c r="BK5" s="49"/>
      <c r="BL5" s="49"/>
      <c r="BM5" s="49"/>
      <c r="BN5" s="49"/>
      <c r="BO5" s="49"/>
      <c r="BP5" s="49"/>
      <c r="BQ5" s="49"/>
      <c r="BR5" s="49"/>
      <c r="BS5" s="49"/>
      <c r="BT5" s="49"/>
      <c r="BU5" s="49"/>
      <c r="BV5" s="49"/>
      <c r="BW5" s="49"/>
      <c r="BX5" s="49"/>
      <c r="BY5" s="49"/>
      <c r="BZ5" s="49"/>
      <c r="CA5" s="49"/>
      <c r="CB5" s="49"/>
      <c r="CC5" s="49"/>
      <c r="CD5" s="49"/>
      <c r="CE5" s="49"/>
      <c r="CF5" s="49"/>
      <c r="CG5" s="49"/>
      <c r="CH5" s="49"/>
      <c r="CI5" s="49"/>
      <c r="CJ5" s="49"/>
      <c r="CK5" s="49"/>
      <c r="CL5" s="49"/>
    </row>
    <row r="6" spans="1:90" ht="77.25" customHeight="1">
      <c r="A6" s="309" t="s">
        <v>100</v>
      </c>
      <c r="B6" s="309" t="s">
        <v>22</v>
      </c>
      <c r="C6" s="130" t="s">
        <v>101</v>
      </c>
      <c r="D6" s="2" t="s">
        <v>89</v>
      </c>
      <c r="E6" s="6" t="s">
        <v>102</v>
      </c>
      <c r="F6" s="30">
        <v>45658</v>
      </c>
      <c r="G6" s="30">
        <v>45838</v>
      </c>
      <c r="H6" s="6">
        <v>0.5</v>
      </c>
      <c r="I6" s="6"/>
      <c r="J6" s="6">
        <f>+I6*H6</f>
        <v>0</v>
      </c>
      <c r="K6" s="337">
        <v>1</v>
      </c>
      <c r="L6" s="292">
        <f>SUM(J6:J8)*K6</f>
        <v>0</v>
      </c>
      <c r="M6" s="338">
        <f>+L6/K6</f>
        <v>0</v>
      </c>
      <c r="N6" s="339">
        <v>32000000</v>
      </c>
      <c r="O6" s="336" t="s">
        <v>26</v>
      </c>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c r="BO6" s="48"/>
      <c r="BP6" s="48"/>
      <c r="BQ6" s="48"/>
      <c r="BR6" s="48"/>
      <c r="BS6" s="48"/>
      <c r="BT6" s="48"/>
      <c r="BU6" s="48"/>
      <c r="BV6" s="48"/>
      <c r="BW6" s="48"/>
      <c r="BX6" s="48"/>
      <c r="BY6" s="48"/>
      <c r="BZ6" s="48"/>
      <c r="CA6" s="48"/>
      <c r="CB6" s="48"/>
      <c r="CC6" s="48"/>
      <c r="CD6" s="48"/>
      <c r="CE6" s="48"/>
      <c r="CF6" s="48"/>
      <c r="CG6" s="48"/>
      <c r="CH6" s="48"/>
      <c r="CI6" s="48"/>
      <c r="CJ6" s="48"/>
      <c r="CK6" s="48"/>
      <c r="CL6" s="48"/>
    </row>
    <row r="7" spans="1:90" ht="18" customHeight="1">
      <c r="A7" s="309"/>
      <c r="B7" s="309"/>
      <c r="C7" s="325" t="s">
        <v>103</v>
      </c>
      <c r="D7" s="309" t="s">
        <v>31</v>
      </c>
      <c r="E7" s="326" t="s">
        <v>104</v>
      </c>
      <c r="F7" s="30">
        <v>45658</v>
      </c>
      <c r="G7" s="30">
        <v>45809</v>
      </c>
      <c r="H7" s="326">
        <v>0.5</v>
      </c>
      <c r="I7" s="326"/>
      <c r="J7" s="326">
        <f>+I7*H7</f>
        <v>0</v>
      </c>
      <c r="K7" s="337"/>
      <c r="L7" s="292"/>
      <c r="M7" s="338"/>
      <c r="N7" s="339"/>
      <c r="O7" s="336"/>
      <c r="P7" s="48"/>
      <c r="Q7" s="48"/>
      <c r="R7" s="48"/>
      <c r="S7" s="48"/>
      <c r="T7" s="48"/>
      <c r="U7" s="48"/>
      <c r="V7" s="48"/>
      <c r="W7" s="48"/>
      <c r="X7" s="48"/>
      <c r="Y7" s="48"/>
      <c r="Z7" s="48"/>
      <c r="AA7" s="48"/>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c r="BB7" s="48"/>
      <c r="BC7" s="48"/>
      <c r="BD7" s="48"/>
      <c r="BE7" s="48"/>
      <c r="BF7" s="48"/>
      <c r="BG7" s="48"/>
      <c r="BH7" s="48"/>
      <c r="BI7" s="48"/>
      <c r="BJ7" s="48"/>
      <c r="BK7" s="48"/>
      <c r="BL7" s="48"/>
      <c r="BM7" s="48"/>
      <c r="BN7" s="48"/>
      <c r="BO7" s="48"/>
      <c r="BP7" s="48"/>
      <c r="BQ7" s="48"/>
      <c r="BR7" s="48"/>
      <c r="BS7" s="48"/>
      <c r="BT7" s="48"/>
      <c r="BU7" s="48"/>
      <c r="BV7" s="48"/>
      <c r="BW7" s="48"/>
      <c r="BX7" s="48"/>
      <c r="BY7" s="48"/>
      <c r="BZ7" s="48"/>
      <c r="CA7" s="48"/>
      <c r="CB7" s="48"/>
      <c r="CC7" s="48"/>
      <c r="CD7" s="48"/>
      <c r="CE7" s="48"/>
      <c r="CF7" s="48"/>
      <c r="CG7" s="48"/>
      <c r="CH7" s="48"/>
      <c r="CI7" s="48"/>
      <c r="CJ7" s="48"/>
      <c r="CK7" s="48"/>
      <c r="CL7" s="48"/>
    </row>
    <row r="8" spans="1:90" ht="20.25" customHeight="1">
      <c r="A8" s="309"/>
      <c r="B8" s="309"/>
      <c r="C8" s="325"/>
      <c r="D8" s="309"/>
      <c r="E8" s="326"/>
      <c r="F8" s="30">
        <v>45839</v>
      </c>
      <c r="G8" s="30">
        <v>46022</v>
      </c>
      <c r="H8" s="326"/>
      <c r="I8" s="326"/>
      <c r="J8" s="326"/>
      <c r="K8" s="337"/>
      <c r="L8" s="292"/>
      <c r="M8" s="338"/>
      <c r="N8" s="339"/>
      <c r="O8" s="336"/>
      <c r="P8" s="48"/>
      <c r="Q8" s="48"/>
      <c r="R8" s="48"/>
      <c r="S8" s="48"/>
      <c r="T8" s="48"/>
      <c r="U8" s="48"/>
      <c r="V8" s="48"/>
      <c r="W8" s="48"/>
      <c r="X8" s="48"/>
      <c r="Y8" s="48"/>
      <c r="Z8" s="48"/>
      <c r="AA8" s="48"/>
      <c r="AB8" s="48"/>
      <c r="AC8" s="48"/>
      <c r="AD8" s="48"/>
      <c r="AE8" s="48"/>
      <c r="AF8" s="48"/>
      <c r="AG8" s="48"/>
      <c r="AH8" s="48"/>
      <c r="AI8" s="48"/>
      <c r="AJ8" s="48"/>
      <c r="AK8" s="48"/>
      <c r="AL8" s="48"/>
      <c r="AM8" s="48"/>
      <c r="AN8" s="48"/>
      <c r="AO8" s="48"/>
      <c r="AP8" s="48"/>
      <c r="AQ8" s="48"/>
      <c r="AR8" s="48"/>
      <c r="AS8" s="48"/>
      <c r="AT8" s="48"/>
      <c r="AU8" s="48"/>
      <c r="AV8" s="48"/>
      <c r="AW8" s="48"/>
      <c r="AX8" s="48"/>
      <c r="AY8" s="48"/>
      <c r="AZ8" s="48"/>
      <c r="BA8" s="48"/>
      <c r="BB8" s="48"/>
      <c r="BC8" s="48"/>
      <c r="BD8" s="48"/>
      <c r="BE8" s="48"/>
      <c r="BF8" s="48"/>
      <c r="BG8" s="48"/>
      <c r="BH8" s="48"/>
      <c r="BI8" s="48"/>
      <c r="BJ8" s="48"/>
      <c r="BK8" s="48"/>
      <c r="BL8" s="48"/>
      <c r="BM8" s="48"/>
      <c r="BN8" s="48"/>
      <c r="BO8" s="48"/>
      <c r="BP8" s="48"/>
      <c r="BQ8" s="48"/>
      <c r="BR8" s="48"/>
      <c r="BS8" s="48"/>
      <c r="BT8" s="48"/>
      <c r="BU8" s="48"/>
      <c r="BV8" s="48"/>
      <c r="BW8" s="48"/>
      <c r="BX8" s="48"/>
      <c r="BY8" s="48"/>
      <c r="BZ8" s="48"/>
      <c r="CA8" s="48"/>
      <c r="CB8" s="48"/>
      <c r="CC8" s="48"/>
      <c r="CD8" s="48"/>
      <c r="CE8" s="48"/>
      <c r="CF8" s="48"/>
      <c r="CG8" s="48"/>
      <c r="CH8" s="48"/>
      <c r="CI8" s="48"/>
      <c r="CJ8" s="48"/>
      <c r="CK8" s="48"/>
      <c r="CL8" s="48"/>
    </row>
    <row r="9" spans="1:90">
      <c r="A9" s="335" t="s">
        <v>251</v>
      </c>
      <c r="B9" s="335" t="s">
        <v>79</v>
      </c>
    </row>
    <row r="10" spans="1:90">
      <c r="A10" s="335"/>
      <c r="B10" s="335"/>
    </row>
    <row r="11" spans="1:90">
      <c r="A11" s="335"/>
      <c r="B11" s="335"/>
    </row>
    <row r="12" spans="1:90" ht="30" customHeight="1">
      <c r="A12" s="335"/>
      <c r="B12" s="335"/>
    </row>
    <row r="13" spans="1:90">
      <c r="A13" s="335"/>
      <c r="B13" s="335"/>
    </row>
  </sheetData>
  <mergeCells count="22">
    <mergeCell ref="A9:A13"/>
    <mergeCell ref="B9:B13"/>
    <mergeCell ref="O6:O8"/>
    <mergeCell ref="C7:C8"/>
    <mergeCell ref="D7:D8"/>
    <mergeCell ref="E7:E8"/>
    <mergeCell ref="H7:H8"/>
    <mergeCell ref="I7:I8"/>
    <mergeCell ref="J7:J8"/>
    <mergeCell ref="K6:K8"/>
    <mergeCell ref="L6:L8"/>
    <mergeCell ref="M6:M8"/>
    <mergeCell ref="N6:N8"/>
    <mergeCell ref="A6:A8"/>
    <mergeCell ref="B6:B8"/>
    <mergeCell ref="A1:A3"/>
    <mergeCell ref="B1:O3"/>
    <mergeCell ref="A4:A5"/>
    <mergeCell ref="E4:E5"/>
    <mergeCell ref="F4:G4"/>
    <mergeCell ref="H4:H5"/>
    <mergeCell ref="O4:O5"/>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4825D-933B-46E3-9DDF-7A8D90F1E959}">
  <sheetPr>
    <tabColor theme="9" tint="-0.249977111117893"/>
  </sheetPr>
  <dimension ref="A1:K36"/>
  <sheetViews>
    <sheetView topLeftCell="A4" workbookViewId="0">
      <selection activeCell="N30" sqref="N30"/>
    </sheetView>
  </sheetViews>
  <sheetFormatPr baseColWidth="10" defaultRowHeight="15"/>
  <sheetData>
    <row r="1" spans="1:11" ht="15" customHeight="1">
      <c r="A1" s="185"/>
      <c r="B1" s="185"/>
      <c r="C1" s="187" t="s">
        <v>182</v>
      </c>
      <c r="D1" s="187"/>
      <c r="E1" s="187"/>
      <c r="F1" s="187"/>
      <c r="G1" s="187"/>
      <c r="H1" s="187"/>
      <c r="I1" s="187"/>
      <c r="J1" s="187"/>
      <c r="K1" s="187"/>
    </row>
    <row r="2" spans="1:11" ht="15" customHeight="1">
      <c r="A2" s="185"/>
      <c r="B2" s="185"/>
      <c r="C2" s="187"/>
      <c r="D2" s="187"/>
      <c r="E2" s="187"/>
      <c r="F2" s="187"/>
      <c r="G2" s="187"/>
      <c r="H2" s="187"/>
      <c r="I2" s="187"/>
      <c r="J2" s="187"/>
      <c r="K2" s="187"/>
    </row>
    <row r="3" spans="1:11" ht="15" customHeight="1">
      <c r="A3" s="185"/>
      <c r="B3" s="185"/>
      <c r="C3" s="187"/>
      <c r="D3" s="187"/>
      <c r="E3" s="187"/>
      <c r="F3" s="187"/>
      <c r="G3" s="187"/>
      <c r="H3" s="187"/>
      <c r="I3" s="187"/>
      <c r="J3" s="187"/>
      <c r="K3" s="187"/>
    </row>
    <row r="4" spans="1:11" ht="15" customHeight="1">
      <c r="A4" s="185"/>
      <c r="B4" s="185"/>
      <c r="C4" s="187"/>
      <c r="D4" s="187"/>
      <c r="E4" s="187"/>
      <c r="F4" s="187"/>
      <c r="G4" s="187"/>
      <c r="H4" s="187"/>
      <c r="I4" s="187"/>
      <c r="J4" s="187"/>
      <c r="K4" s="187"/>
    </row>
    <row r="5" spans="1:11" ht="15" customHeight="1">
      <c r="A5" s="185"/>
      <c r="B5" s="185"/>
      <c r="C5" s="187"/>
      <c r="D5" s="187"/>
      <c r="E5" s="187"/>
      <c r="F5" s="187"/>
      <c r="G5" s="187"/>
      <c r="H5" s="187"/>
      <c r="I5" s="187"/>
      <c r="J5" s="187"/>
      <c r="K5" s="187"/>
    </row>
    <row r="6" spans="1:11" ht="15" customHeight="1">
      <c r="A6" s="185"/>
      <c r="B6" s="185"/>
      <c r="C6" s="187"/>
      <c r="D6" s="187"/>
      <c r="E6" s="187"/>
      <c r="F6" s="187"/>
      <c r="G6" s="187"/>
      <c r="H6" s="187"/>
      <c r="I6" s="187"/>
      <c r="J6" s="187"/>
      <c r="K6" s="187"/>
    </row>
    <row r="7" spans="1:11">
      <c r="A7" s="185"/>
      <c r="B7" s="185"/>
      <c r="C7" s="185"/>
      <c r="D7" s="185"/>
      <c r="E7" s="185"/>
      <c r="F7" s="185"/>
      <c r="G7" s="185"/>
      <c r="H7" s="185"/>
      <c r="I7" s="185"/>
      <c r="J7" s="185"/>
      <c r="K7" s="185"/>
    </row>
    <row r="8" spans="1:11">
      <c r="A8" s="185"/>
      <c r="B8" s="185"/>
      <c r="C8" s="185"/>
      <c r="D8" s="185"/>
      <c r="E8" s="185"/>
      <c r="F8" s="185"/>
      <c r="G8" s="185"/>
      <c r="H8" s="185"/>
      <c r="I8" s="185"/>
      <c r="J8" s="185"/>
      <c r="K8" s="185"/>
    </row>
    <row r="9" spans="1:11">
      <c r="A9" s="185"/>
      <c r="B9" s="185"/>
      <c r="C9" s="185"/>
      <c r="D9" s="185"/>
      <c r="E9" s="185"/>
      <c r="F9" s="185"/>
      <c r="G9" s="185"/>
      <c r="H9" s="185"/>
      <c r="I9" s="185"/>
      <c r="J9" s="185"/>
      <c r="K9" s="185"/>
    </row>
    <row r="10" spans="1:11">
      <c r="A10" s="185"/>
      <c r="B10" s="185"/>
      <c r="C10" s="185"/>
      <c r="D10" s="185"/>
      <c r="E10" s="185"/>
      <c r="F10" s="185"/>
      <c r="G10" s="185"/>
      <c r="H10" s="185"/>
      <c r="I10" s="185"/>
      <c r="J10" s="185"/>
      <c r="K10" s="185"/>
    </row>
    <row r="11" spans="1:11">
      <c r="A11" s="185"/>
      <c r="B11" s="185"/>
      <c r="C11" s="185"/>
      <c r="D11" s="185"/>
      <c r="E11" s="185"/>
      <c r="F11" s="185"/>
      <c r="G11" s="185"/>
      <c r="H11" s="185"/>
      <c r="I11" s="185"/>
      <c r="J11" s="185"/>
      <c r="K11" s="185"/>
    </row>
    <row r="12" spans="1:11">
      <c r="A12" s="185"/>
      <c r="B12" s="185"/>
      <c r="C12" s="185"/>
      <c r="D12" s="185"/>
      <c r="E12" s="185"/>
      <c r="F12" s="185"/>
      <c r="G12" s="185"/>
      <c r="H12" s="185"/>
      <c r="I12" s="185"/>
      <c r="J12" s="185"/>
      <c r="K12" s="185"/>
    </row>
    <row r="13" spans="1:11">
      <c r="A13" s="185"/>
      <c r="B13" s="185"/>
      <c r="C13" s="185"/>
      <c r="D13" s="185"/>
      <c r="E13" s="185"/>
      <c r="F13" s="185"/>
      <c r="G13" s="185"/>
      <c r="H13" s="185"/>
      <c r="I13" s="185"/>
      <c r="J13" s="185"/>
      <c r="K13" s="185"/>
    </row>
    <row r="14" spans="1:11">
      <c r="A14" s="185"/>
      <c r="B14" s="185"/>
      <c r="C14" s="185"/>
      <c r="D14" s="185"/>
      <c r="E14" s="185"/>
      <c r="F14" s="185"/>
      <c r="G14" s="185"/>
      <c r="H14" s="185"/>
      <c r="I14" s="185"/>
      <c r="J14" s="185"/>
      <c r="K14" s="185"/>
    </row>
    <row r="15" spans="1:11">
      <c r="A15" s="185"/>
      <c r="B15" s="185"/>
      <c r="C15" s="185"/>
      <c r="D15" s="185"/>
      <c r="E15" s="185"/>
      <c r="F15" s="185"/>
      <c r="G15" s="185"/>
      <c r="H15" s="185"/>
      <c r="I15" s="185"/>
      <c r="J15" s="185"/>
      <c r="K15" s="185"/>
    </row>
    <row r="16" spans="1:11">
      <c r="A16" s="185"/>
      <c r="B16" s="185"/>
      <c r="C16" s="185"/>
      <c r="D16" s="185"/>
      <c r="E16" s="185"/>
      <c r="F16" s="185"/>
      <c r="G16" s="185"/>
      <c r="H16" s="185"/>
      <c r="I16" s="185"/>
      <c r="J16" s="185"/>
      <c r="K16" s="185"/>
    </row>
    <row r="17" spans="1:11">
      <c r="A17" s="185"/>
      <c r="B17" s="185"/>
      <c r="C17" s="185"/>
      <c r="D17" s="185"/>
      <c r="E17" s="185"/>
      <c r="F17" s="185"/>
      <c r="G17" s="185"/>
      <c r="H17" s="185"/>
      <c r="I17" s="185"/>
      <c r="J17" s="185"/>
      <c r="K17" s="185"/>
    </row>
    <row r="18" spans="1:11">
      <c r="A18" s="185"/>
      <c r="B18" s="185"/>
      <c r="C18" s="185"/>
      <c r="D18" s="185"/>
      <c r="E18" s="185"/>
      <c r="F18" s="185"/>
      <c r="G18" s="185"/>
      <c r="H18" s="185"/>
      <c r="I18" s="185"/>
      <c r="J18" s="185"/>
      <c r="K18" s="185"/>
    </row>
    <row r="19" spans="1:11">
      <c r="A19" s="185"/>
      <c r="B19" s="185"/>
      <c r="C19" s="185"/>
      <c r="D19" s="185"/>
      <c r="E19" s="185"/>
      <c r="F19" s="185"/>
      <c r="G19" s="185"/>
      <c r="H19" s="185"/>
      <c r="I19" s="185"/>
      <c r="J19" s="185"/>
      <c r="K19" s="185"/>
    </row>
    <row r="20" spans="1:11">
      <c r="A20" s="185"/>
      <c r="B20" s="185"/>
      <c r="C20" s="185"/>
      <c r="D20" s="185"/>
      <c r="E20" s="185"/>
      <c r="F20" s="185"/>
      <c r="G20" s="185"/>
      <c r="H20" s="185"/>
      <c r="I20" s="185"/>
      <c r="J20" s="185"/>
      <c r="K20" s="185"/>
    </row>
    <row r="21" spans="1:11">
      <c r="A21" s="185"/>
      <c r="B21" s="185"/>
      <c r="C21" s="185"/>
      <c r="D21" s="185"/>
      <c r="E21" s="185"/>
      <c r="F21" s="185"/>
      <c r="G21" s="185"/>
      <c r="H21" s="185"/>
      <c r="I21" s="185"/>
      <c r="J21" s="185"/>
      <c r="K21" s="185"/>
    </row>
    <row r="22" spans="1:11">
      <c r="A22" s="185"/>
      <c r="B22" s="185"/>
      <c r="C22" s="185"/>
      <c r="D22" s="185"/>
      <c r="E22" s="185"/>
      <c r="F22" s="185"/>
      <c r="G22" s="185"/>
      <c r="H22" s="185"/>
      <c r="I22" s="185"/>
      <c r="J22" s="185"/>
      <c r="K22" s="185"/>
    </row>
    <row r="23" spans="1:11">
      <c r="A23" s="185"/>
      <c r="B23" s="185"/>
      <c r="C23" s="185"/>
      <c r="D23" s="185"/>
      <c r="E23" s="185"/>
      <c r="F23" s="185"/>
      <c r="G23" s="185"/>
      <c r="H23" s="185"/>
      <c r="I23" s="185"/>
      <c r="J23" s="185"/>
      <c r="K23" s="185"/>
    </row>
    <row r="24" spans="1:11">
      <c r="A24" s="185"/>
      <c r="B24" s="185"/>
      <c r="C24" s="185"/>
      <c r="D24" s="185"/>
      <c r="E24" s="185"/>
      <c r="F24" s="185"/>
      <c r="G24" s="185"/>
      <c r="H24" s="185"/>
      <c r="I24" s="185"/>
      <c r="J24" s="185"/>
      <c r="K24" s="185"/>
    </row>
    <row r="25" spans="1:11">
      <c r="A25" s="185"/>
      <c r="B25" s="185"/>
      <c r="C25" s="185"/>
      <c r="D25" s="185"/>
      <c r="E25" s="185"/>
      <c r="F25" s="185"/>
      <c r="G25" s="185"/>
      <c r="H25" s="185"/>
      <c r="I25" s="185"/>
      <c r="J25" s="185"/>
      <c r="K25" s="185"/>
    </row>
    <row r="26" spans="1:11">
      <c r="A26" s="185"/>
      <c r="B26" s="185"/>
      <c r="C26" s="185"/>
      <c r="D26" s="185"/>
      <c r="E26" s="185"/>
      <c r="F26" s="185"/>
      <c r="G26" s="185"/>
      <c r="H26" s="185"/>
      <c r="I26" s="185"/>
      <c r="J26" s="185"/>
      <c r="K26" s="185"/>
    </row>
    <row r="27" spans="1:11">
      <c r="A27" s="185"/>
      <c r="B27" s="185"/>
      <c r="C27" s="185"/>
      <c r="D27" s="185"/>
      <c r="E27" s="185"/>
      <c r="F27" s="185"/>
      <c r="G27" s="185"/>
      <c r="H27" s="185"/>
      <c r="I27" s="185"/>
      <c r="J27" s="185"/>
      <c r="K27" s="185"/>
    </row>
    <row r="28" spans="1:11">
      <c r="A28" s="185"/>
      <c r="B28" s="185"/>
      <c r="C28" s="185"/>
      <c r="D28" s="185"/>
      <c r="E28" s="185"/>
      <c r="F28" s="185"/>
      <c r="G28" s="185"/>
      <c r="H28" s="185"/>
      <c r="I28" s="185"/>
      <c r="J28" s="185"/>
      <c r="K28" s="185"/>
    </row>
    <row r="29" spans="1:11">
      <c r="A29" s="185"/>
      <c r="B29" s="185"/>
      <c r="C29" s="185"/>
      <c r="D29" s="185"/>
      <c r="E29" s="185"/>
      <c r="F29" s="185"/>
      <c r="G29" s="185"/>
      <c r="H29" s="185"/>
      <c r="I29" s="185"/>
      <c r="J29" s="185"/>
      <c r="K29" s="185"/>
    </row>
    <row r="30" spans="1:11">
      <c r="A30" s="185"/>
      <c r="B30" s="185"/>
      <c r="C30" s="185"/>
      <c r="D30" s="185"/>
      <c r="E30" s="185"/>
      <c r="F30" s="185"/>
      <c r="G30" s="185"/>
      <c r="H30" s="185"/>
      <c r="I30" s="185"/>
      <c r="J30" s="185"/>
      <c r="K30" s="185"/>
    </row>
    <row r="31" spans="1:11">
      <c r="A31" s="185"/>
      <c r="B31" s="185"/>
      <c r="C31" s="185"/>
      <c r="D31" s="185"/>
      <c r="E31" s="185"/>
      <c r="F31" s="185"/>
      <c r="G31" s="185"/>
      <c r="H31" s="185"/>
      <c r="I31" s="185"/>
      <c r="J31" s="185"/>
      <c r="K31" s="185"/>
    </row>
    <row r="32" spans="1:11">
      <c r="A32" s="185"/>
      <c r="B32" s="185"/>
      <c r="C32" s="185"/>
      <c r="D32" s="185"/>
      <c r="E32" s="185"/>
      <c r="F32" s="185"/>
      <c r="G32" s="185"/>
      <c r="H32" s="185"/>
      <c r="I32" s="185"/>
      <c r="J32" s="185"/>
      <c r="K32" s="185"/>
    </row>
    <row r="36" spans="2:2" ht="30">
      <c r="B36" s="51" t="s">
        <v>79</v>
      </c>
    </row>
  </sheetData>
  <mergeCells count="3">
    <mergeCell ref="A1:B6"/>
    <mergeCell ref="C1:K6"/>
    <mergeCell ref="A7:K32"/>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75E6D-95CD-4542-A4E0-9323B01347A4}">
  <dimension ref="A1:CL50"/>
  <sheetViews>
    <sheetView topLeftCell="C25" workbookViewId="0">
      <selection activeCell="K48" sqref="K48"/>
    </sheetView>
  </sheetViews>
  <sheetFormatPr baseColWidth="10" defaultRowHeight="15"/>
  <cols>
    <col min="1" max="1" width="22.5703125" customWidth="1"/>
    <col min="2" max="2" width="20.5703125" customWidth="1"/>
    <col min="3" max="3" width="33.85546875" customWidth="1"/>
    <col min="4" max="4" width="21.140625" customWidth="1"/>
    <col min="5" max="5" width="20.85546875" customWidth="1"/>
    <col min="6" max="6" width="15.140625" customWidth="1"/>
    <col min="7" max="7" width="15.28515625" customWidth="1"/>
    <col min="8" max="8" width="19.140625" customWidth="1"/>
    <col min="9" max="9" width="19.85546875" style="160" customWidth="1"/>
    <col min="10" max="10" width="19.7109375" customWidth="1"/>
    <col min="11" max="11" width="17.140625" style="69" customWidth="1"/>
    <col min="12" max="12" width="15.28515625" customWidth="1"/>
    <col min="13" max="13" width="14" customWidth="1"/>
    <col min="14" max="14" width="17.28515625" customWidth="1"/>
    <col min="15" max="15" width="18.42578125" customWidth="1"/>
  </cols>
  <sheetData>
    <row r="1" spans="1:90">
      <c r="A1" s="185"/>
      <c r="B1" s="340" t="s">
        <v>105</v>
      </c>
      <c r="C1" s="340"/>
      <c r="D1" s="340"/>
      <c r="E1" s="340"/>
      <c r="F1" s="340"/>
      <c r="G1" s="340"/>
      <c r="H1" s="340"/>
      <c r="I1" s="340"/>
      <c r="J1" s="340"/>
      <c r="K1" s="340"/>
      <c r="L1" s="340"/>
      <c r="M1" s="340"/>
      <c r="N1" s="340"/>
      <c r="O1" s="340"/>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row>
    <row r="2" spans="1:90" ht="30.75" customHeight="1">
      <c r="A2" s="185"/>
      <c r="B2" s="340"/>
      <c r="C2" s="340"/>
      <c r="D2" s="340"/>
      <c r="E2" s="340"/>
      <c r="F2" s="340"/>
      <c r="G2" s="340"/>
      <c r="H2" s="340"/>
      <c r="I2" s="340"/>
      <c r="J2" s="340"/>
      <c r="K2" s="340"/>
      <c r="L2" s="340"/>
      <c r="M2" s="340"/>
      <c r="N2" s="340"/>
      <c r="O2" s="340"/>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row>
    <row r="3" spans="1:90" ht="26.25" customHeight="1">
      <c r="A3" s="186"/>
      <c r="B3" s="341"/>
      <c r="C3" s="341"/>
      <c r="D3" s="341"/>
      <c r="E3" s="341"/>
      <c r="F3" s="341"/>
      <c r="G3" s="341"/>
      <c r="H3" s="341"/>
      <c r="I3" s="341"/>
      <c r="J3" s="341"/>
      <c r="K3" s="341"/>
      <c r="L3" s="341"/>
      <c r="M3" s="341"/>
      <c r="N3" s="341"/>
      <c r="O3" s="341"/>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c r="BO3" s="48"/>
      <c r="BP3" s="48"/>
      <c r="BQ3" s="48"/>
      <c r="BR3" s="48"/>
      <c r="BS3" s="48"/>
      <c r="BT3" s="48"/>
      <c r="BU3" s="48"/>
      <c r="BV3" s="48"/>
      <c r="BW3" s="48"/>
      <c r="BX3" s="48"/>
      <c r="BY3" s="48"/>
      <c r="BZ3" s="48"/>
      <c r="CA3" s="48"/>
      <c r="CB3" s="48"/>
      <c r="CC3" s="48"/>
      <c r="CD3" s="48"/>
      <c r="CE3" s="48"/>
      <c r="CF3" s="48"/>
      <c r="CG3" s="48"/>
      <c r="CH3" s="48"/>
      <c r="CI3" s="48"/>
      <c r="CJ3" s="48"/>
      <c r="CK3" s="48"/>
      <c r="CL3" s="48"/>
    </row>
    <row r="4" spans="1:90" s="22" customFormat="1" ht="35.25" customHeight="1">
      <c r="A4" s="342" t="s">
        <v>20</v>
      </c>
      <c r="B4" s="70" t="s">
        <v>1</v>
      </c>
      <c r="C4" s="71" t="s">
        <v>2</v>
      </c>
      <c r="D4" s="72" t="s">
        <v>1</v>
      </c>
      <c r="E4" s="344" t="s">
        <v>3</v>
      </c>
      <c r="F4" s="346" t="s">
        <v>4</v>
      </c>
      <c r="G4" s="347"/>
      <c r="H4" s="344" t="s">
        <v>5</v>
      </c>
      <c r="I4" s="73" t="s">
        <v>6</v>
      </c>
      <c r="J4" s="70" t="s">
        <v>7</v>
      </c>
      <c r="K4" s="73" t="s">
        <v>8</v>
      </c>
      <c r="L4" s="73" t="s">
        <v>7</v>
      </c>
      <c r="M4" s="73" t="s">
        <v>9</v>
      </c>
      <c r="N4" s="74" t="s">
        <v>10</v>
      </c>
      <c r="O4" s="348" t="s">
        <v>11</v>
      </c>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c r="BB4" s="49"/>
      <c r="BC4" s="49"/>
      <c r="BD4" s="49"/>
      <c r="BE4" s="49"/>
      <c r="BF4" s="49"/>
      <c r="BG4" s="49"/>
      <c r="BH4" s="49"/>
      <c r="BI4" s="49"/>
      <c r="BJ4" s="49"/>
      <c r="BK4" s="49"/>
      <c r="BL4" s="49"/>
      <c r="BM4" s="49"/>
      <c r="BN4" s="49"/>
      <c r="BO4" s="49"/>
      <c r="BP4" s="49"/>
      <c r="BQ4" s="49"/>
      <c r="BR4" s="49"/>
      <c r="BS4" s="49"/>
      <c r="BT4" s="49"/>
      <c r="BU4" s="49"/>
      <c r="BV4" s="49"/>
      <c r="BW4" s="49"/>
      <c r="BX4" s="49"/>
      <c r="BY4" s="49"/>
      <c r="BZ4" s="49"/>
      <c r="CA4" s="49"/>
      <c r="CB4" s="49"/>
      <c r="CC4" s="49"/>
      <c r="CD4" s="49"/>
      <c r="CE4" s="49"/>
      <c r="CF4" s="49"/>
      <c r="CG4" s="49"/>
      <c r="CH4" s="49"/>
      <c r="CI4" s="49"/>
      <c r="CJ4" s="49"/>
      <c r="CK4" s="49"/>
      <c r="CL4" s="49"/>
    </row>
    <row r="5" spans="1:90" s="22" customFormat="1" ht="30" customHeight="1">
      <c r="A5" s="343"/>
      <c r="B5" s="72" t="s">
        <v>12</v>
      </c>
      <c r="C5" s="75" t="s">
        <v>13</v>
      </c>
      <c r="D5" s="76" t="s">
        <v>14</v>
      </c>
      <c r="E5" s="345"/>
      <c r="F5" s="76" t="s">
        <v>15</v>
      </c>
      <c r="G5" s="76" t="s">
        <v>16</v>
      </c>
      <c r="H5" s="345"/>
      <c r="I5" s="73" t="s">
        <v>17</v>
      </c>
      <c r="J5" s="70" t="s">
        <v>18</v>
      </c>
      <c r="K5" s="73" t="s">
        <v>19</v>
      </c>
      <c r="L5" s="73" t="s">
        <v>20</v>
      </c>
      <c r="M5" s="73" t="s">
        <v>20</v>
      </c>
      <c r="N5" s="77" t="s">
        <v>21</v>
      </c>
      <c r="O5" s="349"/>
      <c r="P5" s="49"/>
      <c r="Q5" s="49"/>
      <c r="R5" s="49"/>
      <c r="S5" s="49"/>
      <c r="T5" s="49"/>
      <c r="U5" s="49"/>
      <c r="V5" s="49"/>
      <c r="W5" s="49"/>
      <c r="X5" s="49"/>
      <c r="Y5" s="49"/>
      <c r="Z5" s="49"/>
      <c r="AA5" s="49"/>
      <c r="AB5" s="49"/>
      <c r="AC5" s="49"/>
      <c r="AD5" s="49"/>
      <c r="AE5" s="49"/>
      <c r="AF5" s="49"/>
      <c r="AG5" s="49"/>
      <c r="AH5" s="49"/>
      <c r="AI5" s="49"/>
      <c r="AJ5" s="49"/>
      <c r="AK5" s="49"/>
      <c r="AL5" s="49"/>
      <c r="AM5" s="49"/>
      <c r="AN5" s="49"/>
      <c r="AO5" s="49"/>
      <c r="AP5" s="49"/>
      <c r="AQ5" s="49"/>
      <c r="AR5" s="49"/>
      <c r="AS5" s="49"/>
      <c r="AT5" s="49"/>
      <c r="AU5" s="49"/>
      <c r="AV5" s="49"/>
      <c r="AW5" s="49"/>
      <c r="AX5" s="49"/>
      <c r="AY5" s="49"/>
      <c r="AZ5" s="49"/>
      <c r="BA5" s="49"/>
      <c r="BB5" s="49"/>
      <c r="BC5" s="49"/>
      <c r="BD5" s="49"/>
      <c r="BE5" s="49"/>
      <c r="BF5" s="49"/>
      <c r="BG5" s="49"/>
      <c r="BH5" s="49"/>
      <c r="BI5" s="49"/>
      <c r="BJ5" s="49"/>
      <c r="BK5" s="49"/>
      <c r="BL5" s="49"/>
      <c r="BM5" s="49"/>
      <c r="BN5" s="49"/>
      <c r="BO5" s="49"/>
      <c r="BP5" s="49"/>
      <c r="BQ5" s="49"/>
      <c r="BR5" s="49"/>
      <c r="BS5" s="49"/>
      <c r="BT5" s="49"/>
      <c r="BU5" s="49"/>
      <c r="BV5" s="49"/>
      <c r="BW5" s="49"/>
      <c r="BX5" s="49"/>
      <c r="BY5" s="49"/>
      <c r="BZ5" s="49"/>
      <c r="CA5" s="49"/>
      <c r="CB5" s="49"/>
      <c r="CC5" s="49"/>
      <c r="CD5" s="49"/>
      <c r="CE5" s="49"/>
      <c r="CF5" s="49"/>
      <c r="CG5" s="49"/>
      <c r="CH5" s="49"/>
      <c r="CI5" s="49"/>
      <c r="CJ5" s="49"/>
      <c r="CK5" s="49"/>
      <c r="CL5" s="49"/>
    </row>
    <row r="6" spans="1:90" s="48" customFormat="1" ht="77.25" customHeight="1">
      <c r="A6" s="309" t="s">
        <v>106</v>
      </c>
      <c r="B6" s="309" t="s">
        <v>22</v>
      </c>
      <c r="C6" s="134" t="s">
        <v>107</v>
      </c>
      <c r="D6" s="127" t="s">
        <v>89</v>
      </c>
      <c r="E6" s="128" t="s">
        <v>108</v>
      </c>
      <c r="F6" s="30">
        <v>45658</v>
      </c>
      <c r="G6" s="30">
        <v>45838</v>
      </c>
      <c r="H6" s="128">
        <v>0.2</v>
      </c>
      <c r="I6" s="162"/>
      <c r="J6" s="128">
        <f>+I6*H6</f>
        <v>0</v>
      </c>
      <c r="K6" s="201">
        <v>0.2</v>
      </c>
      <c r="L6" s="201">
        <f>SUM(J6:J12)*K6</f>
        <v>9.5000000000000015E-2</v>
      </c>
      <c r="M6" s="235">
        <f>+L6/K6</f>
        <v>0.47500000000000003</v>
      </c>
      <c r="N6" s="212">
        <v>32000000</v>
      </c>
      <c r="O6" s="214" t="s">
        <v>26</v>
      </c>
    </row>
    <row r="7" spans="1:90" s="56" customFormat="1" ht="57" customHeight="1">
      <c r="A7" s="309"/>
      <c r="B7" s="309"/>
      <c r="C7" s="32" t="s">
        <v>109</v>
      </c>
      <c r="D7" s="132" t="s">
        <v>89</v>
      </c>
      <c r="E7" s="128" t="s">
        <v>110</v>
      </c>
      <c r="F7" s="30">
        <v>45748</v>
      </c>
      <c r="G7" s="30">
        <v>45838</v>
      </c>
      <c r="H7" s="128">
        <v>0.2</v>
      </c>
      <c r="I7" s="162">
        <v>1</v>
      </c>
      <c r="J7" s="128">
        <f>+I7*H7</f>
        <v>0.2</v>
      </c>
      <c r="K7" s="202"/>
      <c r="L7" s="202"/>
      <c r="M7" s="236"/>
      <c r="N7" s="213"/>
      <c r="O7" s="215"/>
    </row>
    <row r="8" spans="1:90" s="56" customFormat="1" ht="63.75">
      <c r="A8" s="309"/>
      <c r="B8" s="309"/>
      <c r="C8" s="32" t="s">
        <v>111</v>
      </c>
      <c r="D8" s="132" t="s">
        <v>89</v>
      </c>
      <c r="E8" s="128" t="s">
        <v>112</v>
      </c>
      <c r="F8" s="135">
        <v>45658</v>
      </c>
      <c r="G8" s="135">
        <v>45746</v>
      </c>
      <c r="H8" s="136">
        <v>0.2</v>
      </c>
      <c r="I8" s="164">
        <v>1</v>
      </c>
      <c r="J8" s="128">
        <f>+I8*H8</f>
        <v>0.2</v>
      </c>
      <c r="K8" s="202"/>
      <c r="L8" s="202"/>
      <c r="M8" s="236"/>
      <c r="N8" s="213"/>
      <c r="O8" s="215"/>
    </row>
    <row r="9" spans="1:90" s="56" customFormat="1" ht="20.25" customHeight="1">
      <c r="A9" s="309"/>
      <c r="B9" s="309"/>
      <c r="C9" s="350" t="s">
        <v>113</v>
      </c>
      <c r="D9" s="351" t="s">
        <v>89</v>
      </c>
      <c r="E9" s="289" t="s">
        <v>114</v>
      </c>
      <c r="F9" s="135">
        <v>45658</v>
      </c>
      <c r="G9" s="135">
        <v>45747</v>
      </c>
      <c r="H9" s="352">
        <v>0.3</v>
      </c>
      <c r="I9" s="352">
        <v>0.25</v>
      </c>
      <c r="J9" s="352">
        <f>+I9*H9</f>
        <v>7.4999999999999997E-2</v>
      </c>
      <c r="K9" s="202"/>
      <c r="L9" s="202"/>
      <c r="M9" s="236"/>
      <c r="N9" s="213"/>
      <c r="O9" s="215"/>
    </row>
    <row r="10" spans="1:90" s="56" customFormat="1" ht="21" customHeight="1">
      <c r="A10" s="309"/>
      <c r="B10" s="309"/>
      <c r="C10" s="350"/>
      <c r="D10" s="351"/>
      <c r="E10" s="290"/>
      <c r="F10" s="135">
        <v>45748</v>
      </c>
      <c r="G10" s="135">
        <v>45838</v>
      </c>
      <c r="H10" s="353"/>
      <c r="I10" s="353"/>
      <c r="J10" s="353"/>
      <c r="K10" s="202"/>
      <c r="L10" s="202"/>
      <c r="M10" s="236"/>
      <c r="N10" s="213"/>
      <c r="O10" s="215"/>
    </row>
    <row r="11" spans="1:90" s="56" customFormat="1" ht="18.75" customHeight="1">
      <c r="A11" s="309"/>
      <c r="B11" s="309"/>
      <c r="C11" s="350"/>
      <c r="D11" s="351"/>
      <c r="E11" s="290"/>
      <c r="F11" s="135">
        <v>45839</v>
      </c>
      <c r="G11" s="135">
        <v>45930</v>
      </c>
      <c r="H11" s="353"/>
      <c r="I11" s="353"/>
      <c r="J11" s="353"/>
      <c r="K11" s="202"/>
      <c r="L11" s="202"/>
      <c r="M11" s="236"/>
      <c r="N11" s="213"/>
      <c r="O11" s="215"/>
    </row>
    <row r="12" spans="1:90" s="56" customFormat="1" ht="20.25" customHeight="1">
      <c r="A12" s="309"/>
      <c r="B12" s="309"/>
      <c r="C12" s="350"/>
      <c r="D12" s="351"/>
      <c r="E12" s="291"/>
      <c r="F12" s="138">
        <v>45931</v>
      </c>
      <c r="G12" s="138">
        <v>46021</v>
      </c>
      <c r="H12" s="354"/>
      <c r="I12" s="354"/>
      <c r="J12" s="354"/>
      <c r="K12" s="203"/>
      <c r="L12" s="203"/>
      <c r="M12" s="313"/>
      <c r="N12" s="310"/>
      <c r="O12" s="311"/>
    </row>
    <row r="13" spans="1:90" s="56" customFormat="1" ht="54.75" customHeight="1">
      <c r="A13" s="355" t="s">
        <v>115</v>
      </c>
      <c r="B13" s="139" t="s">
        <v>22</v>
      </c>
      <c r="C13" s="140" t="s">
        <v>121</v>
      </c>
      <c r="D13" s="132" t="s">
        <v>118</v>
      </c>
      <c r="E13" s="128" t="s">
        <v>120</v>
      </c>
      <c r="F13" s="135">
        <v>45658</v>
      </c>
      <c r="G13" s="135">
        <v>45777</v>
      </c>
      <c r="H13" s="136">
        <v>0.35</v>
      </c>
      <c r="I13" s="164"/>
      <c r="J13" s="136">
        <f>+I13*H13</f>
        <v>0</v>
      </c>
      <c r="K13" s="352">
        <v>0.2</v>
      </c>
      <c r="L13" s="352">
        <f>SUM(J13:J16)*K13</f>
        <v>0</v>
      </c>
      <c r="M13" s="352">
        <f>+L13/K13</f>
        <v>0</v>
      </c>
      <c r="N13" s="360"/>
      <c r="O13" s="363" t="s">
        <v>26</v>
      </c>
    </row>
    <row r="14" spans="1:90" s="56" customFormat="1" ht="54" customHeight="1">
      <c r="A14" s="355"/>
      <c r="B14" s="355" t="s">
        <v>117</v>
      </c>
      <c r="C14" s="140" t="s">
        <v>116</v>
      </c>
      <c r="D14" s="132" t="s">
        <v>119</v>
      </c>
      <c r="E14" s="128" t="s">
        <v>122</v>
      </c>
      <c r="F14" s="135">
        <v>45658</v>
      </c>
      <c r="G14" s="135">
        <v>45838</v>
      </c>
      <c r="H14" s="136">
        <v>0.3</v>
      </c>
      <c r="I14" s="164"/>
      <c r="J14" s="136">
        <f>+I14*H14</f>
        <v>0</v>
      </c>
      <c r="K14" s="353"/>
      <c r="L14" s="353"/>
      <c r="M14" s="353"/>
      <c r="N14" s="361"/>
      <c r="O14" s="364"/>
    </row>
    <row r="15" spans="1:90" s="56" customFormat="1" ht="29.25" customHeight="1">
      <c r="A15" s="355"/>
      <c r="B15" s="355"/>
      <c r="C15" s="305" t="s">
        <v>174</v>
      </c>
      <c r="D15" s="357" t="s">
        <v>119</v>
      </c>
      <c r="E15" s="289" t="s">
        <v>123</v>
      </c>
      <c r="F15" s="135">
        <v>45839</v>
      </c>
      <c r="G15" s="135" t="s">
        <v>348</v>
      </c>
      <c r="H15" s="352">
        <v>0.35</v>
      </c>
      <c r="I15" s="352"/>
      <c r="J15" s="352">
        <f>+I15*H15</f>
        <v>0</v>
      </c>
      <c r="K15" s="353"/>
      <c r="L15" s="353"/>
      <c r="M15" s="353"/>
      <c r="N15" s="361"/>
      <c r="O15" s="364"/>
    </row>
    <row r="16" spans="1:90" s="56" customFormat="1" ht="27.75" customHeight="1">
      <c r="A16" s="355"/>
      <c r="B16" s="355"/>
      <c r="C16" s="356"/>
      <c r="D16" s="358"/>
      <c r="E16" s="291"/>
      <c r="F16" s="135">
        <v>45901</v>
      </c>
      <c r="G16" s="135">
        <v>46022</v>
      </c>
      <c r="H16" s="354"/>
      <c r="I16" s="354"/>
      <c r="J16" s="354"/>
      <c r="K16" s="354"/>
      <c r="L16" s="354"/>
      <c r="M16" s="354"/>
      <c r="N16" s="362"/>
      <c r="O16" s="365"/>
    </row>
    <row r="17" spans="1:15" s="56" customFormat="1" ht="27.75" customHeight="1">
      <c r="A17" s="355" t="s">
        <v>125</v>
      </c>
      <c r="B17" s="355" t="s">
        <v>22</v>
      </c>
      <c r="C17" s="366" t="s">
        <v>126</v>
      </c>
      <c r="D17" s="351" t="s">
        <v>127</v>
      </c>
      <c r="E17" s="326" t="s">
        <v>128</v>
      </c>
      <c r="F17" s="135">
        <v>45658</v>
      </c>
      <c r="G17" s="135">
        <v>45777</v>
      </c>
      <c r="H17" s="367">
        <v>0.2</v>
      </c>
      <c r="I17" s="367"/>
      <c r="J17" s="367">
        <f>+I17*H17</f>
        <v>0</v>
      </c>
      <c r="K17" s="352">
        <v>0.2</v>
      </c>
      <c r="L17" s="352">
        <f>SUM(J17:J32)*K17</f>
        <v>6.9999999999999993E-2</v>
      </c>
      <c r="M17" s="352">
        <f>+L17/K17</f>
        <v>0.34999999999999992</v>
      </c>
      <c r="N17" s="360"/>
      <c r="O17" s="363" t="s">
        <v>26</v>
      </c>
    </row>
    <row r="18" spans="1:15" s="56" customFormat="1" ht="27.75" customHeight="1">
      <c r="A18" s="355"/>
      <c r="B18" s="355"/>
      <c r="C18" s="366"/>
      <c r="D18" s="351"/>
      <c r="E18" s="326"/>
      <c r="F18" s="135">
        <v>45778</v>
      </c>
      <c r="G18" s="135">
        <v>45899</v>
      </c>
      <c r="H18" s="367"/>
      <c r="I18" s="367"/>
      <c r="J18" s="367"/>
      <c r="K18" s="353"/>
      <c r="L18" s="353"/>
      <c r="M18" s="353"/>
      <c r="N18" s="361"/>
      <c r="O18" s="364"/>
    </row>
    <row r="19" spans="1:15" s="48" customFormat="1" ht="28.5" customHeight="1">
      <c r="A19" s="355"/>
      <c r="B19" s="355"/>
      <c r="C19" s="366"/>
      <c r="D19" s="351"/>
      <c r="E19" s="326"/>
      <c r="F19" s="135">
        <v>45901</v>
      </c>
      <c r="G19" s="135">
        <v>46022</v>
      </c>
      <c r="H19" s="367"/>
      <c r="I19" s="367"/>
      <c r="J19" s="367"/>
      <c r="K19" s="353"/>
      <c r="L19" s="353"/>
      <c r="M19" s="353"/>
      <c r="N19" s="361"/>
      <c r="O19" s="364"/>
    </row>
    <row r="20" spans="1:15" s="48" customFormat="1" ht="48" customHeight="1">
      <c r="A20" s="355"/>
      <c r="B20" s="355"/>
      <c r="C20" s="141" t="s">
        <v>129</v>
      </c>
      <c r="D20" s="139" t="s">
        <v>89</v>
      </c>
      <c r="E20" s="139" t="s">
        <v>130</v>
      </c>
      <c r="F20" s="142">
        <v>45658</v>
      </c>
      <c r="G20" s="142">
        <v>45838</v>
      </c>
      <c r="H20" s="143">
        <v>0.2</v>
      </c>
      <c r="I20" s="166">
        <v>1</v>
      </c>
      <c r="J20" s="143">
        <f>+I20*H20</f>
        <v>0.2</v>
      </c>
      <c r="K20" s="353"/>
      <c r="L20" s="353"/>
      <c r="M20" s="353"/>
      <c r="N20" s="361"/>
      <c r="O20" s="364"/>
    </row>
    <row r="21" spans="1:15" s="48" customFormat="1" ht="22.5" customHeight="1">
      <c r="A21" s="355"/>
      <c r="B21" s="355" t="s">
        <v>134</v>
      </c>
      <c r="C21" s="369" t="s">
        <v>131</v>
      </c>
      <c r="D21" s="355" t="s">
        <v>132</v>
      </c>
      <c r="E21" s="355" t="s">
        <v>133</v>
      </c>
      <c r="F21" s="135">
        <v>45658</v>
      </c>
      <c r="G21" s="135">
        <v>45747</v>
      </c>
      <c r="H21" s="359">
        <v>0.2</v>
      </c>
      <c r="I21" s="359">
        <v>0.25</v>
      </c>
      <c r="J21" s="359">
        <f>+I21*H21</f>
        <v>0.05</v>
      </c>
      <c r="K21" s="353"/>
      <c r="L21" s="353"/>
      <c r="M21" s="353"/>
      <c r="N21" s="361"/>
      <c r="O21" s="364"/>
    </row>
    <row r="22" spans="1:15" s="48" customFormat="1" ht="24.75" customHeight="1">
      <c r="A22" s="355"/>
      <c r="B22" s="355"/>
      <c r="C22" s="369"/>
      <c r="D22" s="355"/>
      <c r="E22" s="355"/>
      <c r="F22" s="135">
        <v>45748</v>
      </c>
      <c r="G22" s="135">
        <v>45838</v>
      </c>
      <c r="H22" s="359"/>
      <c r="I22" s="359"/>
      <c r="J22" s="359"/>
      <c r="K22" s="353"/>
      <c r="L22" s="353"/>
      <c r="M22" s="353"/>
      <c r="N22" s="361"/>
      <c r="O22" s="364"/>
    </row>
    <row r="23" spans="1:15" s="48" customFormat="1" ht="23.25" customHeight="1">
      <c r="A23" s="355"/>
      <c r="B23" s="355"/>
      <c r="C23" s="369"/>
      <c r="D23" s="355"/>
      <c r="E23" s="355"/>
      <c r="F23" s="135">
        <v>45839</v>
      </c>
      <c r="G23" s="135">
        <v>45930</v>
      </c>
      <c r="H23" s="359"/>
      <c r="I23" s="359"/>
      <c r="J23" s="359"/>
      <c r="K23" s="353"/>
      <c r="L23" s="353"/>
      <c r="M23" s="353"/>
      <c r="N23" s="361"/>
      <c r="O23" s="364"/>
    </row>
    <row r="24" spans="1:15" s="56" customFormat="1" ht="21.75" customHeight="1">
      <c r="A24" s="355"/>
      <c r="B24" s="355"/>
      <c r="C24" s="369"/>
      <c r="D24" s="355"/>
      <c r="E24" s="355"/>
      <c r="F24" s="138">
        <v>45931</v>
      </c>
      <c r="G24" s="138">
        <v>46021</v>
      </c>
      <c r="H24" s="359"/>
      <c r="I24" s="359"/>
      <c r="J24" s="359"/>
      <c r="K24" s="353"/>
      <c r="L24" s="353"/>
      <c r="M24" s="353"/>
      <c r="N24" s="361"/>
      <c r="O24" s="364"/>
    </row>
    <row r="25" spans="1:15" s="56" customFormat="1" ht="22.5" customHeight="1">
      <c r="A25" s="355"/>
      <c r="B25" s="355" t="s">
        <v>22</v>
      </c>
      <c r="C25" s="369" t="s">
        <v>135</v>
      </c>
      <c r="D25" s="355" t="s">
        <v>89</v>
      </c>
      <c r="E25" s="355" t="s">
        <v>136</v>
      </c>
      <c r="F25" s="135">
        <v>45658</v>
      </c>
      <c r="G25" s="135">
        <v>45747</v>
      </c>
      <c r="H25" s="367">
        <v>0.2</v>
      </c>
      <c r="I25" s="367">
        <v>0.25</v>
      </c>
      <c r="J25" s="367">
        <f>+I25*H25</f>
        <v>0.05</v>
      </c>
      <c r="K25" s="353"/>
      <c r="L25" s="353"/>
      <c r="M25" s="353"/>
      <c r="N25" s="361"/>
      <c r="O25" s="364"/>
    </row>
    <row r="26" spans="1:15" s="48" customFormat="1">
      <c r="A26" s="355"/>
      <c r="B26" s="355"/>
      <c r="C26" s="369"/>
      <c r="D26" s="355"/>
      <c r="E26" s="355"/>
      <c r="F26" s="135">
        <v>45748</v>
      </c>
      <c r="G26" s="135">
        <v>45838</v>
      </c>
      <c r="H26" s="367"/>
      <c r="I26" s="367"/>
      <c r="J26" s="367"/>
      <c r="K26" s="353"/>
      <c r="L26" s="353"/>
      <c r="M26" s="353"/>
      <c r="N26" s="361"/>
      <c r="O26" s="364"/>
    </row>
    <row r="27" spans="1:15" s="48" customFormat="1">
      <c r="A27" s="355"/>
      <c r="B27" s="355"/>
      <c r="C27" s="369"/>
      <c r="D27" s="355"/>
      <c r="E27" s="355"/>
      <c r="F27" s="135">
        <v>45839</v>
      </c>
      <c r="G27" s="135">
        <v>45930</v>
      </c>
      <c r="H27" s="367"/>
      <c r="I27" s="367"/>
      <c r="J27" s="367"/>
      <c r="K27" s="353"/>
      <c r="L27" s="353"/>
      <c r="M27" s="353"/>
      <c r="N27" s="361"/>
      <c r="O27" s="364"/>
    </row>
    <row r="28" spans="1:15" s="48" customFormat="1">
      <c r="A28" s="355"/>
      <c r="B28" s="355"/>
      <c r="C28" s="369"/>
      <c r="D28" s="355"/>
      <c r="E28" s="355"/>
      <c r="F28" s="138">
        <v>45931</v>
      </c>
      <c r="G28" s="138">
        <v>46021</v>
      </c>
      <c r="H28" s="367"/>
      <c r="I28" s="367"/>
      <c r="J28" s="367"/>
      <c r="K28" s="353"/>
      <c r="L28" s="353"/>
      <c r="M28" s="353"/>
      <c r="N28" s="361"/>
      <c r="O28" s="364"/>
    </row>
    <row r="29" spans="1:15" s="56" customFormat="1" ht="18.75" customHeight="1">
      <c r="A29" s="355"/>
      <c r="B29" s="355" t="s">
        <v>32</v>
      </c>
      <c r="C29" s="369" t="s">
        <v>137</v>
      </c>
      <c r="D29" s="370" t="s">
        <v>138</v>
      </c>
      <c r="E29" s="355" t="s">
        <v>139</v>
      </c>
      <c r="F29" s="135">
        <v>45658</v>
      </c>
      <c r="G29" s="135">
        <v>45747</v>
      </c>
      <c r="H29" s="367">
        <v>0.2</v>
      </c>
      <c r="I29" s="367">
        <v>0.25</v>
      </c>
      <c r="J29" s="367">
        <f t="shared" ref="J29" si="0">+I29*H29</f>
        <v>0.05</v>
      </c>
      <c r="K29" s="353"/>
      <c r="L29" s="353"/>
      <c r="M29" s="353"/>
      <c r="N29" s="361"/>
      <c r="O29" s="364"/>
    </row>
    <row r="30" spans="1:15" s="48" customFormat="1">
      <c r="A30" s="355"/>
      <c r="B30" s="355"/>
      <c r="C30" s="369"/>
      <c r="D30" s="370"/>
      <c r="E30" s="355"/>
      <c r="F30" s="135">
        <v>45748</v>
      </c>
      <c r="G30" s="135">
        <v>45838</v>
      </c>
      <c r="H30" s="367"/>
      <c r="I30" s="367"/>
      <c r="J30" s="367"/>
      <c r="K30" s="353"/>
      <c r="L30" s="353"/>
      <c r="M30" s="353"/>
      <c r="N30" s="361"/>
      <c r="O30" s="364"/>
    </row>
    <row r="31" spans="1:15" s="48" customFormat="1">
      <c r="A31" s="355"/>
      <c r="B31" s="355"/>
      <c r="C31" s="369"/>
      <c r="D31" s="370"/>
      <c r="E31" s="355"/>
      <c r="F31" s="135">
        <v>45839</v>
      </c>
      <c r="G31" s="135">
        <v>45930</v>
      </c>
      <c r="H31" s="367"/>
      <c r="I31" s="367"/>
      <c r="J31" s="367"/>
      <c r="K31" s="353"/>
      <c r="L31" s="353"/>
      <c r="M31" s="353"/>
      <c r="N31" s="361"/>
      <c r="O31" s="364"/>
    </row>
    <row r="32" spans="1:15" s="48" customFormat="1">
      <c r="A32" s="355"/>
      <c r="B32" s="355"/>
      <c r="C32" s="369"/>
      <c r="D32" s="370"/>
      <c r="E32" s="355"/>
      <c r="F32" s="138">
        <v>45931</v>
      </c>
      <c r="G32" s="138">
        <v>46021</v>
      </c>
      <c r="H32" s="367"/>
      <c r="I32" s="367"/>
      <c r="J32" s="367"/>
      <c r="K32" s="354"/>
      <c r="L32" s="354"/>
      <c r="M32" s="354"/>
      <c r="N32" s="362"/>
      <c r="O32" s="365"/>
    </row>
    <row r="33" spans="1:15" s="56" customFormat="1" ht="17.25" customHeight="1">
      <c r="A33" s="355" t="s">
        <v>140</v>
      </c>
      <c r="B33" s="355" t="s">
        <v>142</v>
      </c>
      <c r="C33" s="369" t="s">
        <v>147</v>
      </c>
      <c r="D33" s="370" t="s">
        <v>144</v>
      </c>
      <c r="E33" s="355" t="s">
        <v>146</v>
      </c>
      <c r="F33" s="135">
        <v>45658</v>
      </c>
      <c r="G33" s="135">
        <v>45747</v>
      </c>
      <c r="H33" s="352">
        <v>0.35</v>
      </c>
      <c r="I33" s="352"/>
      <c r="J33" s="367">
        <f t="shared" ref="J33" si="1">+I33*H33</f>
        <v>0</v>
      </c>
      <c r="K33" s="352">
        <v>0.2</v>
      </c>
      <c r="L33" s="375">
        <f>SUM(J33:J42)*K33</f>
        <v>1.2E-2</v>
      </c>
      <c r="M33" s="352">
        <f>+L33/K33</f>
        <v>0.06</v>
      </c>
      <c r="N33" s="360"/>
      <c r="O33" s="363" t="s">
        <v>26</v>
      </c>
    </row>
    <row r="34" spans="1:15" s="48" customFormat="1">
      <c r="A34" s="355"/>
      <c r="B34" s="355"/>
      <c r="C34" s="369"/>
      <c r="D34" s="370"/>
      <c r="E34" s="355"/>
      <c r="F34" s="135">
        <v>45748</v>
      </c>
      <c r="G34" s="135">
        <v>45838</v>
      </c>
      <c r="H34" s="353"/>
      <c r="I34" s="353"/>
      <c r="J34" s="367"/>
      <c r="K34" s="353"/>
      <c r="L34" s="376"/>
      <c r="M34" s="353"/>
      <c r="N34" s="361"/>
      <c r="O34" s="364"/>
    </row>
    <row r="35" spans="1:15" s="48" customFormat="1">
      <c r="A35" s="355"/>
      <c r="B35" s="355"/>
      <c r="C35" s="369"/>
      <c r="D35" s="370"/>
      <c r="E35" s="355"/>
      <c r="F35" s="135">
        <v>45839</v>
      </c>
      <c r="G35" s="135">
        <v>45930</v>
      </c>
      <c r="H35" s="353"/>
      <c r="I35" s="353"/>
      <c r="J35" s="367"/>
      <c r="K35" s="353"/>
      <c r="L35" s="376"/>
      <c r="M35" s="353"/>
      <c r="N35" s="361"/>
      <c r="O35" s="364"/>
    </row>
    <row r="36" spans="1:15" s="48" customFormat="1">
      <c r="A36" s="355"/>
      <c r="B36" s="355"/>
      <c r="C36" s="369"/>
      <c r="D36" s="370"/>
      <c r="E36" s="355"/>
      <c r="F36" s="138">
        <v>45931</v>
      </c>
      <c r="G36" s="138">
        <v>46021</v>
      </c>
      <c r="H36" s="354"/>
      <c r="I36" s="354"/>
      <c r="J36" s="367"/>
      <c r="K36" s="353"/>
      <c r="L36" s="376"/>
      <c r="M36" s="353"/>
      <c r="N36" s="361"/>
      <c r="O36" s="364"/>
    </row>
    <row r="37" spans="1:15" s="48" customFormat="1" ht="21" customHeight="1">
      <c r="A37" s="355"/>
      <c r="B37" s="355"/>
      <c r="C37" s="369" t="s">
        <v>148</v>
      </c>
      <c r="D37" s="370"/>
      <c r="E37" s="355" t="s">
        <v>146</v>
      </c>
      <c r="F37" s="135">
        <v>45658</v>
      </c>
      <c r="G37" s="135">
        <v>45747</v>
      </c>
      <c r="H37" s="372">
        <v>0.35</v>
      </c>
      <c r="I37" s="372"/>
      <c r="J37" s="367">
        <f t="shared" ref="J37" si="2">+I37*H37</f>
        <v>0</v>
      </c>
      <c r="K37" s="353"/>
      <c r="L37" s="376"/>
      <c r="M37" s="353"/>
      <c r="N37" s="361"/>
      <c r="O37" s="364"/>
    </row>
    <row r="38" spans="1:15" s="48" customFormat="1" ht="21" customHeight="1">
      <c r="A38" s="355"/>
      <c r="B38" s="355"/>
      <c r="C38" s="369"/>
      <c r="D38" s="370"/>
      <c r="E38" s="355"/>
      <c r="F38" s="135">
        <v>45748</v>
      </c>
      <c r="G38" s="135">
        <v>45838</v>
      </c>
      <c r="H38" s="373"/>
      <c r="I38" s="373"/>
      <c r="J38" s="367"/>
      <c r="K38" s="353"/>
      <c r="L38" s="376"/>
      <c r="M38" s="353"/>
      <c r="N38" s="361"/>
      <c r="O38" s="364"/>
    </row>
    <row r="39" spans="1:15" s="48" customFormat="1" ht="21" customHeight="1">
      <c r="A39" s="355"/>
      <c r="B39" s="355"/>
      <c r="C39" s="369"/>
      <c r="D39" s="370"/>
      <c r="E39" s="355"/>
      <c r="F39" s="135">
        <v>45839</v>
      </c>
      <c r="G39" s="135">
        <v>45930</v>
      </c>
      <c r="H39" s="373"/>
      <c r="I39" s="373"/>
      <c r="J39" s="367"/>
      <c r="K39" s="353"/>
      <c r="L39" s="376"/>
      <c r="M39" s="353"/>
      <c r="N39" s="361"/>
      <c r="O39" s="364"/>
    </row>
    <row r="40" spans="1:15" s="48" customFormat="1" ht="20.25" customHeight="1">
      <c r="A40" s="355"/>
      <c r="B40" s="355"/>
      <c r="C40" s="369"/>
      <c r="D40" s="370"/>
      <c r="E40" s="355"/>
      <c r="F40" s="138">
        <v>45931</v>
      </c>
      <c r="G40" s="138">
        <v>46021</v>
      </c>
      <c r="H40" s="374"/>
      <c r="I40" s="374"/>
      <c r="J40" s="367"/>
      <c r="K40" s="353"/>
      <c r="L40" s="376"/>
      <c r="M40" s="353"/>
      <c r="N40" s="361"/>
      <c r="O40" s="364"/>
    </row>
    <row r="41" spans="1:15" s="48" customFormat="1" ht="21.75" customHeight="1">
      <c r="A41" s="355"/>
      <c r="B41" s="368" t="s">
        <v>143</v>
      </c>
      <c r="C41" s="369" t="s">
        <v>141</v>
      </c>
      <c r="D41" s="371" t="s">
        <v>145</v>
      </c>
      <c r="E41" s="355" t="s">
        <v>149</v>
      </c>
      <c r="F41" s="135">
        <v>45658</v>
      </c>
      <c r="G41" s="135">
        <v>45838</v>
      </c>
      <c r="H41" s="372">
        <v>0.3</v>
      </c>
      <c r="I41" s="372">
        <v>0.2</v>
      </c>
      <c r="J41" s="372">
        <f>+I41*H41</f>
        <v>0.06</v>
      </c>
      <c r="K41" s="353"/>
      <c r="L41" s="376"/>
      <c r="M41" s="353"/>
      <c r="N41" s="361"/>
      <c r="O41" s="364"/>
    </row>
    <row r="42" spans="1:15" s="48" customFormat="1" ht="22.5" customHeight="1">
      <c r="A42" s="355"/>
      <c r="B42" s="368"/>
      <c r="C42" s="369"/>
      <c r="D42" s="371"/>
      <c r="E42" s="355"/>
      <c r="F42" s="135">
        <v>45839</v>
      </c>
      <c r="G42" s="135">
        <v>46022</v>
      </c>
      <c r="H42" s="374"/>
      <c r="I42" s="374"/>
      <c r="J42" s="374"/>
      <c r="K42" s="354"/>
      <c r="L42" s="377"/>
      <c r="M42" s="354"/>
      <c r="N42" s="362"/>
      <c r="O42" s="365"/>
    </row>
    <row r="43" spans="1:15" s="48" customFormat="1" ht="52.5" customHeight="1">
      <c r="A43" s="368" t="s">
        <v>150</v>
      </c>
      <c r="B43" s="368" t="s">
        <v>151</v>
      </c>
      <c r="C43" s="385" t="s">
        <v>153</v>
      </c>
      <c r="D43" s="371" t="s">
        <v>152</v>
      </c>
      <c r="E43" s="368" t="s">
        <v>154</v>
      </c>
      <c r="F43" s="135">
        <v>45658</v>
      </c>
      <c r="G43" s="135" t="s">
        <v>83</v>
      </c>
      <c r="H43" s="372">
        <v>1</v>
      </c>
      <c r="I43" s="382"/>
      <c r="J43" s="372">
        <f>+I43*H43</f>
        <v>0</v>
      </c>
      <c r="K43" s="372">
        <v>0.2</v>
      </c>
      <c r="L43" s="372">
        <f>SUM(J43)*K43</f>
        <v>0</v>
      </c>
      <c r="M43" s="372">
        <f>+L43/K43</f>
        <v>0</v>
      </c>
      <c r="N43" s="382"/>
      <c r="O43" s="378" t="s">
        <v>26</v>
      </c>
    </row>
    <row r="44" spans="1:15" s="48" customFormat="1" ht="29.25" customHeight="1">
      <c r="A44" s="368"/>
      <c r="B44" s="368"/>
      <c r="C44" s="385"/>
      <c r="D44" s="371"/>
      <c r="E44" s="368"/>
      <c r="F44" s="135">
        <v>45778</v>
      </c>
      <c r="G44" s="135">
        <v>45899</v>
      </c>
      <c r="H44" s="373"/>
      <c r="I44" s="383"/>
      <c r="J44" s="373"/>
      <c r="K44" s="373"/>
      <c r="L44" s="373"/>
      <c r="M44" s="373"/>
      <c r="N44" s="383"/>
      <c r="O44" s="379"/>
    </row>
    <row r="45" spans="1:15" s="48" customFormat="1" ht="39.75" customHeight="1">
      <c r="A45" s="368"/>
      <c r="B45" s="368"/>
      <c r="C45" s="385"/>
      <c r="D45" s="371"/>
      <c r="E45" s="368"/>
      <c r="F45" s="135">
        <v>45901</v>
      </c>
      <c r="G45" s="135">
        <v>46021</v>
      </c>
      <c r="H45" s="374"/>
      <c r="I45" s="384"/>
      <c r="J45" s="374"/>
      <c r="K45" s="374"/>
      <c r="L45" s="374"/>
      <c r="M45" s="374"/>
      <c r="N45" s="384"/>
      <c r="O45" s="380"/>
    </row>
    <row r="46" spans="1:15">
      <c r="A46" s="381" t="s">
        <v>252</v>
      </c>
      <c r="B46" s="381" t="s">
        <v>155</v>
      </c>
      <c r="M46" s="156">
        <f>AVERAGE(M6:M45)</f>
        <v>0.17699999999999999</v>
      </c>
    </row>
    <row r="47" spans="1:15">
      <c r="A47" s="381"/>
      <c r="B47" s="381"/>
    </row>
    <row r="48" spans="1:15">
      <c r="A48" s="381"/>
      <c r="B48" s="381"/>
    </row>
    <row r="49" spans="1:2">
      <c r="A49" s="381"/>
      <c r="B49" s="381"/>
    </row>
    <row r="50" spans="1:2" ht="45" customHeight="1">
      <c r="A50" s="381"/>
      <c r="B50" s="381"/>
    </row>
  </sheetData>
  <mergeCells count="107">
    <mergeCell ref="O43:O45"/>
    <mergeCell ref="A46:A50"/>
    <mergeCell ref="B46:B50"/>
    <mergeCell ref="I43:I45"/>
    <mergeCell ref="J43:J45"/>
    <mergeCell ref="K43:K45"/>
    <mergeCell ref="L43:L45"/>
    <mergeCell ref="M43:M45"/>
    <mergeCell ref="N43:N45"/>
    <mergeCell ref="E43:E45"/>
    <mergeCell ref="D43:D45"/>
    <mergeCell ref="C43:C45"/>
    <mergeCell ref="B43:B45"/>
    <mergeCell ref="A43:A45"/>
    <mergeCell ref="H43:H45"/>
    <mergeCell ref="K33:K42"/>
    <mergeCell ref="L33:L42"/>
    <mergeCell ref="M33:M42"/>
    <mergeCell ref="N17:N32"/>
    <mergeCell ref="O17:O32"/>
    <mergeCell ref="N33:N42"/>
    <mergeCell ref="O33:O42"/>
    <mergeCell ref="I33:I36"/>
    <mergeCell ref="I37:I40"/>
    <mergeCell ref="I41:I42"/>
    <mergeCell ref="J33:J36"/>
    <mergeCell ref="J37:J40"/>
    <mergeCell ref="J41:J42"/>
    <mergeCell ref="I17:I19"/>
    <mergeCell ref="D33:D40"/>
    <mergeCell ref="E33:E36"/>
    <mergeCell ref="E37:E40"/>
    <mergeCell ref="D41:D42"/>
    <mergeCell ref="E41:E42"/>
    <mergeCell ref="H33:H36"/>
    <mergeCell ref="H37:H40"/>
    <mergeCell ref="H41:H42"/>
    <mergeCell ref="C33:C36"/>
    <mergeCell ref="C37:C40"/>
    <mergeCell ref="C41:C42"/>
    <mergeCell ref="A33:A42"/>
    <mergeCell ref="B33:B40"/>
    <mergeCell ref="B41:B42"/>
    <mergeCell ref="H29:H32"/>
    <mergeCell ref="I25:I28"/>
    <mergeCell ref="I29:I32"/>
    <mergeCell ref="J25:J28"/>
    <mergeCell ref="J29:J32"/>
    <mergeCell ref="A17:A32"/>
    <mergeCell ref="J21:J24"/>
    <mergeCell ref="C25:C28"/>
    <mergeCell ref="D25:D28"/>
    <mergeCell ref="E25:E28"/>
    <mergeCell ref="B25:B28"/>
    <mergeCell ref="E29:E32"/>
    <mergeCell ref="D29:D32"/>
    <mergeCell ref="C29:C32"/>
    <mergeCell ref="B29:B32"/>
    <mergeCell ref="H25:H28"/>
    <mergeCell ref="B21:B24"/>
    <mergeCell ref="C21:C24"/>
    <mergeCell ref="D21:D24"/>
    <mergeCell ref="E21:E24"/>
    <mergeCell ref="H17:H19"/>
    <mergeCell ref="H21:H24"/>
    <mergeCell ref="I21:I24"/>
    <mergeCell ref="M13:M16"/>
    <mergeCell ref="N13:N16"/>
    <mergeCell ref="O13:O16"/>
    <mergeCell ref="C17:C19"/>
    <mergeCell ref="D17:D19"/>
    <mergeCell ref="E17:E19"/>
    <mergeCell ref="J17:J19"/>
    <mergeCell ref="K17:K32"/>
    <mergeCell ref="L17:L32"/>
    <mergeCell ref="M17:M32"/>
    <mergeCell ref="E15:E16"/>
    <mergeCell ref="H15:H16"/>
    <mergeCell ref="I15:I16"/>
    <mergeCell ref="J15:J16"/>
    <mergeCell ref="K13:K16"/>
    <mergeCell ref="L13:L16"/>
    <mergeCell ref="A13:A16"/>
    <mergeCell ref="B14:B16"/>
    <mergeCell ref="C15:C16"/>
    <mergeCell ref="D15:D16"/>
    <mergeCell ref="B17:B20"/>
    <mergeCell ref="I9:I12"/>
    <mergeCell ref="J9:J12"/>
    <mergeCell ref="K6:K12"/>
    <mergeCell ref="L6:L12"/>
    <mergeCell ref="A1:A3"/>
    <mergeCell ref="B1:O3"/>
    <mergeCell ref="A4:A5"/>
    <mergeCell ref="E4:E5"/>
    <mergeCell ref="F4:G4"/>
    <mergeCell ref="H4:H5"/>
    <mergeCell ref="O4:O5"/>
    <mergeCell ref="M6:M12"/>
    <mergeCell ref="N6:N12"/>
    <mergeCell ref="C9:C12"/>
    <mergeCell ref="D9:D12"/>
    <mergeCell ref="E9:E12"/>
    <mergeCell ref="A6:A12"/>
    <mergeCell ref="B6:B12"/>
    <mergeCell ref="H9:H12"/>
    <mergeCell ref="O6:O12"/>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18E43-F697-402C-A58A-1723706CEAF3}">
  <dimension ref="A1:CL32"/>
  <sheetViews>
    <sheetView topLeftCell="C10" workbookViewId="0">
      <selection activeCell="I22" sqref="I22:I23"/>
    </sheetView>
  </sheetViews>
  <sheetFormatPr baseColWidth="10" defaultRowHeight="15"/>
  <cols>
    <col min="1" max="1" width="21.7109375" customWidth="1"/>
    <col min="2" max="2" width="17.85546875" customWidth="1"/>
    <col min="3" max="3" width="33.85546875" customWidth="1"/>
    <col min="4" max="4" width="21.140625" style="160" customWidth="1"/>
    <col min="5" max="5" width="20.85546875" customWidth="1"/>
    <col min="6" max="6" width="15.140625" customWidth="1"/>
    <col min="7" max="7" width="15.28515625" customWidth="1"/>
    <col min="8" max="8" width="19.140625" customWidth="1"/>
    <col min="9" max="9" width="19.85546875" customWidth="1"/>
    <col min="10" max="10" width="19.7109375" customWidth="1"/>
    <col min="11" max="11" width="17.140625" style="69" customWidth="1"/>
    <col min="12" max="12" width="15.28515625" customWidth="1"/>
    <col min="13" max="13" width="14" customWidth="1"/>
    <col min="14" max="14" width="17.28515625" customWidth="1"/>
    <col min="15" max="15" width="18.42578125" customWidth="1"/>
  </cols>
  <sheetData>
    <row r="1" spans="1:90">
      <c r="A1" s="185"/>
      <c r="B1" s="340" t="s">
        <v>183</v>
      </c>
      <c r="C1" s="340"/>
      <c r="D1" s="340"/>
      <c r="E1" s="340"/>
      <c r="F1" s="340"/>
      <c r="G1" s="340"/>
      <c r="H1" s="340"/>
      <c r="I1" s="340"/>
      <c r="J1" s="340"/>
      <c r="K1" s="340"/>
      <c r="L1" s="340"/>
      <c r="M1" s="340"/>
      <c r="N1" s="340"/>
      <c r="O1" s="340"/>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row>
    <row r="2" spans="1:90" ht="30.75" customHeight="1">
      <c r="A2" s="185"/>
      <c r="B2" s="340"/>
      <c r="C2" s="340"/>
      <c r="D2" s="340"/>
      <c r="E2" s="340"/>
      <c r="F2" s="340"/>
      <c r="G2" s="340"/>
      <c r="H2" s="340"/>
      <c r="I2" s="340"/>
      <c r="J2" s="340"/>
      <c r="K2" s="340"/>
      <c r="L2" s="340"/>
      <c r="M2" s="340"/>
      <c r="N2" s="340"/>
      <c r="O2" s="340"/>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row>
    <row r="3" spans="1:90" ht="26.25" customHeight="1">
      <c r="A3" s="186"/>
      <c r="B3" s="341"/>
      <c r="C3" s="341"/>
      <c r="D3" s="341"/>
      <c r="E3" s="341"/>
      <c r="F3" s="341"/>
      <c r="G3" s="341"/>
      <c r="H3" s="341"/>
      <c r="I3" s="341"/>
      <c r="J3" s="341"/>
      <c r="K3" s="341"/>
      <c r="L3" s="341"/>
      <c r="M3" s="341"/>
      <c r="N3" s="341"/>
      <c r="O3" s="341"/>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c r="BO3" s="48"/>
      <c r="BP3" s="48"/>
      <c r="BQ3" s="48"/>
      <c r="BR3" s="48"/>
      <c r="BS3" s="48"/>
      <c r="BT3" s="48"/>
      <c r="BU3" s="48"/>
      <c r="BV3" s="48"/>
      <c r="BW3" s="48"/>
      <c r="BX3" s="48"/>
      <c r="BY3" s="48"/>
      <c r="BZ3" s="48"/>
      <c r="CA3" s="48"/>
      <c r="CB3" s="48"/>
      <c r="CC3" s="48"/>
      <c r="CD3" s="48"/>
      <c r="CE3" s="48"/>
      <c r="CF3" s="48"/>
      <c r="CG3" s="48"/>
      <c r="CH3" s="48"/>
      <c r="CI3" s="48"/>
      <c r="CJ3" s="48"/>
      <c r="CK3" s="48"/>
      <c r="CL3" s="48"/>
    </row>
    <row r="4" spans="1:90" s="22" customFormat="1" ht="35.25" customHeight="1">
      <c r="A4" s="342" t="s">
        <v>20</v>
      </c>
      <c r="B4" s="70" t="s">
        <v>1</v>
      </c>
      <c r="C4" s="71" t="s">
        <v>2</v>
      </c>
      <c r="D4" s="72" t="s">
        <v>1</v>
      </c>
      <c r="E4" s="344" t="s">
        <v>3</v>
      </c>
      <c r="F4" s="346" t="s">
        <v>4</v>
      </c>
      <c r="G4" s="347"/>
      <c r="H4" s="344" t="s">
        <v>5</v>
      </c>
      <c r="I4" s="73" t="s">
        <v>6</v>
      </c>
      <c r="J4" s="70" t="s">
        <v>7</v>
      </c>
      <c r="K4" s="73" t="s">
        <v>8</v>
      </c>
      <c r="L4" s="73" t="s">
        <v>7</v>
      </c>
      <c r="M4" s="73" t="s">
        <v>9</v>
      </c>
      <c r="N4" s="74" t="s">
        <v>10</v>
      </c>
      <c r="O4" s="348" t="s">
        <v>11</v>
      </c>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c r="BB4" s="49"/>
      <c r="BC4" s="49"/>
      <c r="BD4" s="49"/>
      <c r="BE4" s="49"/>
      <c r="BF4" s="49"/>
      <c r="BG4" s="49"/>
      <c r="BH4" s="49"/>
      <c r="BI4" s="49"/>
      <c r="BJ4" s="49"/>
      <c r="BK4" s="49"/>
      <c r="BL4" s="49"/>
      <c r="BM4" s="49"/>
      <c r="BN4" s="49"/>
      <c r="BO4" s="49"/>
      <c r="BP4" s="49"/>
      <c r="BQ4" s="49"/>
      <c r="BR4" s="49"/>
      <c r="BS4" s="49"/>
      <c r="BT4" s="49"/>
      <c r="BU4" s="49"/>
      <c r="BV4" s="49"/>
      <c r="BW4" s="49"/>
      <c r="BX4" s="49"/>
      <c r="BY4" s="49"/>
      <c r="BZ4" s="49"/>
      <c r="CA4" s="49"/>
      <c r="CB4" s="49"/>
      <c r="CC4" s="49"/>
      <c r="CD4" s="49"/>
      <c r="CE4" s="49"/>
      <c r="CF4" s="49"/>
      <c r="CG4" s="49"/>
      <c r="CH4" s="49"/>
      <c r="CI4" s="49"/>
      <c r="CJ4" s="49"/>
      <c r="CK4" s="49"/>
      <c r="CL4" s="49"/>
    </row>
    <row r="5" spans="1:90" s="22" customFormat="1" ht="30" customHeight="1">
      <c r="A5" s="343"/>
      <c r="B5" s="72" t="s">
        <v>12</v>
      </c>
      <c r="C5" s="75" t="s">
        <v>13</v>
      </c>
      <c r="D5" s="168" t="s">
        <v>14</v>
      </c>
      <c r="E5" s="345"/>
      <c r="F5" s="76" t="s">
        <v>15</v>
      </c>
      <c r="G5" s="76" t="s">
        <v>16</v>
      </c>
      <c r="H5" s="345"/>
      <c r="I5" s="73" t="s">
        <v>17</v>
      </c>
      <c r="J5" s="70" t="s">
        <v>18</v>
      </c>
      <c r="K5" s="73" t="s">
        <v>19</v>
      </c>
      <c r="L5" s="73" t="s">
        <v>20</v>
      </c>
      <c r="M5" s="73" t="s">
        <v>20</v>
      </c>
      <c r="N5" s="77" t="s">
        <v>21</v>
      </c>
      <c r="O5" s="349"/>
      <c r="P5" s="49"/>
      <c r="Q5" s="49"/>
      <c r="R5" s="49"/>
      <c r="S5" s="49"/>
      <c r="T5" s="49"/>
      <c r="U5" s="49"/>
      <c r="V5" s="49"/>
      <c r="W5" s="49"/>
      <c r="X5" s="49"/>
      <c r="Y5" s="49"/>
      <c r="Z5" s="49"/>
      <c r="AA5" s="49"/>
      <c r="AB5" s="49"/>
      <c r="AC5" s="49"/>
      <c r="AD5" s="49"/>
      <c r="AE5" s="49"/>
      <c r="AF5" s="49"/>
      <c r="AG5" s="49"/>
      <c r="AH5" s="49"/>
      <c r="AI5" s="49"/>
      <c r="AJ5" s="49"/>
      <c r="AK5" s="49"/>
      <c r="AL5" s="49"/>
      <c r="AM5" s="49"/>
      <c r="AN5" s="49"/>
      <c r="AO5" s="49"/>
      <c r="AP5" s="49"/>
      <c r="AQ5" s="49"/>
      <c r="AR5" s="49"/>
      <c r="AS5" s="49"/>
      <c r="AT5" s="49"/>
      <c r="AU5" s="49"/>
      <c r="AV5" s="49"/>
      <c r="AW5" s="49"/>
      <c r="AX5" s="49"/>
      <c r="AY5" s="49"/>
      <c r="AZ5" s="49"/>
      <c r="BA5" s="49"/>
      <c r="BB5" s="49"/>
      <c r="BC5" s="49"/>
      <c r="BD5" s="49"/>
      <c r="BE5" s="49"/>
      <c r="BF5" s="49"/>
      <c r="BG5" s="49"/>
      <c r="BH5" s="49"/>
      <c r="BI5" s="49"/>
      <c r="BJ5" s="49"/>
      <c r="BK5" s="49"/>
      <c r="BL5" s="49"/>
      <c r="BM5" s="49"/>
      <c r="BN5" s="49"/>
      <c r="BO5" s="49"/>
      <c r="BP5" s="49"/>
      <c r="BQ5" s="49"/>
      <c r="BR5" s="49"/>
      <c r="BS5" s="49"/>
      <c r="BT5" s="49"/>
      <c r="BU5" s="49"/>
      <c r="BV5" s="49"/>
      <c r="BW5" s="49"/>
      <c r="BX5" s="49"/>
      <c r="BY5" s="49"/>
      <c r="BZ5" s="49"/>
      <c r="CA5" s="49"/>
      <c r="CB5" s="49"/>
      <c r="CC5" s="49"/>
      <c r="CD5" s="49"/>
      <c r="CE5" s="49"/>
      <c r="CF5" s="49"/>
      <c r="CG5" s="49"/>
      <c r="CH5" s="49"/>
      <c r="CI5" s="49"/>
      <c r="CJ5" s="49"/>
      <c r="CK5" s="49"/>
      <c r="CL5" s="49"/>
    </row>
    <row r="6" spans="1:90" s="48" customFormat="1" ht="77.25" customHeight="1">
      <c r="A6" s="309" t="s">
        <v>156</v>
      </c>
      <c r="B6" s="309" t="s">
        <v>22</v>
      </c>
      <c r="C6" s="134" t="s">
        <v>157</v>
      </c>
      <c r="D6" s="161" t="s">
        <v>89</v>
      </c>
      <c r="E6" s="128" t="s">
        <v>158</v>
      </c>
      <c r="F6" s="30">
        <v>45658</v>
      </c>
      <c r="G6" s="30">
        <v>45746</v>
      </c>
      <c r="H6" s="128">
        <v>0.25</v>
      </c>
      <c r="I6" s="128">
        <v>1</v>
      </c>
      <c r="J6" s="128">
        <f>+I6*H6</f>
        <v>0.25</v>
      </c>
      <c r="K6" s="201">
        <v>0.33</v>
      </c>
      <c r="L6" s="201">
        <f>SUM(J6:J9)*K6</f>
        <v>0.16500000000000001</v>
      </c>
      <c r="M6" s="235">
        <f>+L6/K6</f>
        <v>0.5</v>
      </c>
      <c r="N6" s="212">
        <v>32000000</v>
      </c>
      <c r="O6" s="214" t="s">
        <v>26</v>
      </c>
    </row>
    <row r="7" spans="1:90" s="48" customFormat="1" ht="39.75" customHeight="1">
      <c r="A7" s="309"/>
      <c r="B7" s="309"/>
      <c r="C7" s="134" t="s">
        <v>164</v>
      </c>
      <c r="D7" s="161" t="s">
        <v>89</v>
      </c>
      <c r="E7" s="128" t="s">
        <v>165</v>
      </c>
      <c r="F7" s="30">
        <v>45748</v>
      </c>
      <c r="G7" s="30">
        <v>45838</v>
      </c>
      <c r="H7" s="128">
        <v>0.25</v>
      </c>
      <c r="I7" s="128"/>
      <c r="J7" s="128">
        <f>+I7*H7</f>
        <v>0</v>
      </c>
      <c r="K7" s="202"/>
      <c r="L7" s="202"/>
      <c r="M7" s="236"/>
      <c r="N7" s="213"/>
      <c r="O7" s="215"/>
    </row>
    <row r="8" spans="1:90" s="48" customFormat="1" ht="77.25" customHeight="1">
      <c r="A8" s="309"/>
      <c r="B8" s="309"/>
      <c r="C8" s="134" t="s">
        <v>368</v>
      </c>
      <c r="D8" s="161" t="s">
        <v>89</v>
      </c>
      <c r="E8" s="128" t="s">
        <v>170</v>
      </c>
      <c r="F8" s="30">
        <v>45689</v>
      </c>
      <c r="G8" s="30">
        <v>45775</v>
      </c>
      <c r="H8" s="128">
        <v>0.25</v>
      </c>
      <c r="I8" s="128">
        <v>1</v>
      </c>
      <c r="J8" s="128">
        <f>+I8*H8</f>
        <v>0.25</v>
      </c>
      <c r="K8" s="202"/>
      <c r="L8" s="202"/>
      <c r="M8" s="236"/>
      <c r="N8" s="213"/>
      <c r="O8" s="215"/>
    </row>
    <row r="9" spans="1:90" s="56" customFormat="1" ht="72.75" customHeight="1">
      <c r="A9" s="309"/>
      <c r="B9" s="309"/>
      <c r="C9" s="32" t="s">
        <v>159</v>
      </c>
      <c r="D9" s="167" t="s">
        <v>89</v>
      </c>
      <c r="E9" s="128" t="s">
        <v>160</v>
      </c>
      <c r="F9" s="30">
        <v>45748</v>
      </c>
      <c r="G9" s="30">
        <v>45838</v>
      </c>
      <c r="H9" s="128">
        <v>0.25</v>
      </c>
      <c r="I9" s="128"/>
      <c r="J9" s="128">
        <f>+I9*H9</f>
        <v>0</v>
      </c>
      <c r="K9" s="202"/>
      <c r="L9" s="202"/>
      <c r="M9" s="236"/>
      <c r="N9" s="213"/>
      <c r="O9" s="215"/>
    </row>
    <row r="10" spans="1:90" s="56" customFormat="1" ht="54.75" customHeight="1">
      <c r="A10" s="355" t="s">
        <v>161</v>
      </c>
      <c r="B10" s="363" t="s">
        <v>22</v>
      </c>
      <c r="C10" s="140" t="s">
        <v>162</v>
      </c>
      <c r="D10" s="167" t="s">
        <v>89</v>
      </c>
      <c r="E10" s="128" t="s">
        <v>163</v>
      </c>
      <c r="F10" s="135">
        <v>45658</v>
      </c>
      <c r="G10" s="135">
        <v>45777</v>
      </c>
      <c r="H10" s="136">
        <v>0.33</v>
      </c>
      <c r="I10" s="137"/>
      <c r="J10" s="136">
        <f>+I10*H10</f>
        <v>0</v>
      </c>
      <c r="K10" s="352">
        <v>0.34</v>
      </c>
      <c r="L10" s="352">
        <f>SUM(J10:J15)*K10</f>
        <v>0</v>
      </c>
      <c r="M10" s="352">
        <f>+L10/K10</f>
        <v>0</v>
      </c>
      <c r="N10" s="360"/>
      <c r="O10" s="363" t="s">
        <v>26</v>
      </c>
    </row>
    <row r="11" spans="1:90" s="56" customFormat="1" ht="37.5" customHeight="1">
      <c r="A11" s="355"/>
      <c r="B11" s="364"/>
      <c r="C11" s="305" t="s">
        <v>168</v>
      </c>
      <c r="D11" s="357" t="s">
        <v>89</v>
      </c>
      <c r="E11" s="387" t="s">
        <v>169</v>
      </c>
      <c r="F11" s="135">
        <v>45748</v>
      </c>
      <c r="G11" s="135">
        <v>45899</v>
      </c>
      <c r="H11" s="352">
        <v>0.33</v>
      </c>
      <c r="I11" s="352"/>
      <c r="J11" s="352">
        <f t="shared" ref="J11" si="0">+I11*H11</f>
        <v>0</v>
      </c>
      <c r="K11" s="353"/>
      <c r="L11" s="353"/>
      <c r="M11" s="353"/>
      <c r="N11" s="361"/>
      <c r="O11" s="364"/>
    </row>
    <row r="12" spans="1:90" s="56" customFormat="1" ht="36.75" customHeight="1">
      <c r="A12" s="355"/>
      <c r="B12" s="364"/>
      <c r="C12" s="306"/>
      <c r="D12" s="386"/>
      <c r="E12" s="388"/>
      <c r="F12" s="135">
        <v>45901</v>
      </c>
      <c r="G12" s="135">
        <v>46021</v>
      </c>
      <c r="H12" s="354"/>
      <c r="I12" s="354"/>
      <c r="J12" s="354"/>
      <c r="K12" s="353"/>
      <c r="L12" s="353"/>
      <c r="M12" s="353"/>
      <c r="N12" s="361"/>
      <c r="O12" s="364"/>
    </row>
    <row r="13" spans="1:90" s="56" customFormat="1" ht="24.75" customHeight="1">
      <c r="A13" s="355"/>
      <c r="B13" s="364"/>
      <c r="C13" s="305" t="s">
        <v>166</v>
      </c>
      <c r="D13" s="357" t="s">
        <v>89</v>
      </c>
      <c r="E13" s="289" t="s">
        <v>167</v>
      </c>
      <c r="F13" s="135">
        <v>45658</v>
      </c>
      <c r="G13" s="135">
        <v>45777</v>
      </c>
      <c r="H13" s="352">
        <v>0.34</v>
      </c>
      <c r="I13" s="352"/>
      <c r="J13" s="352">
        <f>+I13*H13</f>
        <v>0</v>
      </c>
      <c r="K13" s="353"/>
      <c r="L13" s="353"/>
      <c r="M13" s="353"/>
      <c r="N13" s="361"/>
      <c r="O13" s="364"/>
    </row>
    <row r="14" spans="1:90" s="56" customFormat="1" ht="19.5" customHeight="1">
      <c r="A14" s="355"/>
      <c r="B14" s="364"/>
      <c r="C14" s="306"/>
      <c r="D14" s="386"/>
      <c r="E14" s="290"/>
      <c r="F14" s="135">
        <v>45778</v>
      </c>
      <c r="G14" s="135" t="s">
        <v>124</v>
      </c>
      <c r="H14" s="353"/>
      <c r="I14" s="353"/>
      <c r="J14" s="353"/>
      <c r="K14" s="353"/>
      <c r="L14" s="353"/>
      <c r="M14" s="353"/>
      <c r="N14" s="361"/>
      <c r="O14" s="364"/>
    </row>
    <row r="15" spans="1:90" s="56" customFormat="1" ht="21.75" customHeight="1">
      <c r="A15" s="355"/>
      <c r="B15" s="365"/>
      <c r="C15" s="356"/>
      <c r="D15" s="358"/>
      <c r="E15" s="291"/>
      <c r="F15" s="135">
        <v>45901</v>
      </c>
      <c r="G15" s="135">
        <v>46022</v>
      </c>
      <c r="H15" s="354"/>
      <c r="I15" s="354"/>
      <c r="J15" s="354"/>
      <c r="K15" s="354"/>
      <c r="L15" s="354"/>
      <c r="M15" s="354"/>
      <c r="N15" s="362"/>
      <c r="O15" s="365"/>
    </row>
    <row r="16" spans="1:90" s="56" customFormat="1" ht="23.25" customHeight="1">
      <c r="A16" s="355" t="s">
        <v>332</v>
      </c>
      <c r="B16" s="355" t="s">
        <v>22</v>
      </c>
      <c r="C16" s="369" t="s">
        <v>171</v>
      </c>
      <c r="D16" s="370" t="s">
        <v>127</v>
      </c>
      <c r="E16" s="355" t="s">
        <v>172</v>
      </c>
      <c r="F16" s="135">
        <v>45658</v>
      </c>
      <c r="G16" s="135" t="s">
        <v>83</v>
      </c>
      <c r="H16" s="367">
        <v>0.2</v>
      </c>
      <c r="I16" s="367"/>
      <c r="J16" s="367">
        <f t="shared" ref="J16" si="1">+I16*H16</f>
        <v>0</v>
      </c>
      <c r="K16" s="352">
        <v>0.33</v>
      </c>
      <c r="L16" s="375">
        <f>SUM(J16:J23)*K16</f>
        <v>6.6000000000000003E-2</v>
      </c>
      <c r="M16" s="352">
        <f>+L16/K16</f>
        <v>0.2</v>
      </c>
      <c r="N16" s="360"/>
      <c r="O16" s="363" t="s">
        <v>26</v>
      </c>
    </row>
    <row r="17" spans="1:15" s="48" customFormat="1" ht="24" customHeight="1">
      <c r="A17" s="355"/>
      <c r="B17" s="355"/>
      <c r="C17" s="369"/>
      <c r="D17" s="370"/>
      <c r="E17" s="355"/>
      <c r="F17" s="135">
        <v>45778</v>
      </c>
      <c r="G17" s="135">
        <v>45899</v>
      </c>
      <c r="H17" s="367"/>
      <c r="I17" s="367"/>
      <c r="J17" s="367"/>
      <c r="K17" s="353"/>
      <c r="L17" s="376"/>
      <c r="M17" s="353"/>
      <c r="N17" s="361"/>
      <c r="O17" s="364"/>
    </row>
    <row r="18" spans="1:15" s="48" customFormat="1" ht="28.5" customHeight="1">
      <c r="A18" s="355"/>
      <c r="B18" s="355"/>
      <c r="C18" s="369"/>
      <c r="D18" s="370"/>
      <c r="E18" s="355"/>
      <c r="F18" s="135">
        <v>45901</v>
      </c>
      <c r="G18" s="135">
        <v>46021</v>
      </c>
      <c r="H18" s="367"/>
      <c r="I18" s="367"/>
      <c r="J18" s="367"/>
      <c r="K18" s="353"/>
      <c r="L18" s="376"/>
      <c r="M18" s="353"/>
      <c r="N18" s="361"/>
      <c r="O18" s="364"/>
    </row>
    <row r="19" spans="1:15" s="48" customFormat="1" ht="49.5" customHeight="1">
      <c r="A19" s="355"/>
      <c r="B19" s="355"/>
      <c r="C19" s="144" t="s">
        <v>176</v>
      </c>
      <c r="D19" s="165" t="s">
        <v>89</v>
      </c>
      <c r="E19" s="144" t="s">
        <v>173</v>
      </c>
      <c r="F19" s="135">
        <v>45748</v>
      </c>
      <c r="G19" s="135">
        <v>45838</v>
      </c>
      <c r="H19" s="143">
        <v>0.2</v>
      </c>
      <c r="I19" s="143"/>
      <c r="J19" s="136">
        <f t="shared" ref="J19" si="2">+I19*H19</f>
        <v>0</v>
      </c>
      <c r="K19" s="353"/>
      <c r="L19" s="376"/>
      <c r="M19" s="353"/>
      <c r="N19" s="361"/>
      <c r="O19" s="364"/>
    </row>
    <row r="20" spans="1:15" s="48" customFormat="1" ht="44.25" customHeight="1">
      <c r="A20" s="355"/>
      <c r="B20" s="355"/>
      <c r="C20" s="144" t="s">
        <v>177</v>
      </c>
      <c r="D20" s="163" t="s">
        <v>89</v>
      </c>
      <c r="E20" s="144" t="s">
        <v>175</v>
      </c>
      <c r="F20" s="135">
        <v>45901</v>
      </c>
      <c r="G20" s="135">
        <v>46021</v>
      </c>
      <c r="H20" s="143">
        <v>0.2</v>
      </c>
      <c r="I20" s="143"/>
      <c r="J20" s="143">
        <f>+I20*H20</f>
        <v>0</v>
      </c>
      <c r="K20" s="353"/>
      <c r="L20" s="376"/>
      <c r="M20" s="353"/>
      <c r="N20" s="361"/>
      <c r="O20" s="364"/>
    </row>
    <row r="21" spans="1:15" s="48" customFormat="1" ht="44.25" customHeight="1">
      <c r="A21" s="355"/>
      <c r="B21" s="355"/>
      <c r="C21" s="144" t="s">
        <v>178</v>
      </c>
      <c r="D21" s="163" t="s">
        <v>152</v>
      </c>
      <c r="E21" s="144" t="s">
        <v>179</v>
      </c>
      <c r="F21" s="135">
        <v>45748</v>
      </c>
      <c r="G21" s="135">
        <v>45838</v>
      </c>
      <c r="H21" s="143">
        <v>0.2</v>
      </c>
      <c r="I21" s="143">
        <v>1</v>
      </c>
      <c r="J21" s="143">
        <f>+I21*H21</f>
        <v>0.2</v>
      </c>
      <c r="K21" s="353"/>
      <c r="L21" s="376"/>
      <c r="M21" s="353"/>
      <c r="N21" s="361"/>
      <c r="O21" s="364"/>
    </row>
    <row r="22" spans="1:15" s="48" customFormat="1" ht="32.25" customHeight="1">
      <c r="A22" s="355"/>
      <c r="B22" s="355"/>
      <c r="C22" s="369" t="s">
        <v>180</v>
      </c>
      <c r="D22" s="368" t="s">
        <v>152</v>
      </c>
      <c r="E22" s="355" t="s">
        <v>181</v>
      </c>
      <c r="F22" s="135">
        <v>45748</v>
      </c>
      <c r="G22" s="135">
        <v>45838</v>
      </c>
      <c r="H22" s="372">
        <v>0.2</v>
      </c>
      <c r="I22" s="372"/>
      <c r="J22" s="372">
        <f>+I22*H22</f>
        <v>0</v>
      </c>
      <c r="K22" s="353"/>
      <c r="L22" s="376"/>
      <c r="M22" s="353"/>
      <c r="N22" s="361"/>
      <c r="O22" s="364"/>
    </row>
    <row r="23" spans="1:15" s="48" customFormat="1" ht="40.5" customHeight="1">
      <c r="A23" s="355"/>
      <c r="B23" s="355"/>
      <c r="C23" s="369"/>
      <c r="D23" s="368"/>
      <c r="E23" s="355"/>
      <c r="F23" s="135">
        <v>45901</v>
      </c>
      <c r="G23" s="135">
        <v>46021</v>
      </c>
      <c r="H23" s="374"/>
      <c r="I23" s="374"/>
      <c r="J23" s="374"/>
      <c r="K23" s="354"/>
      <c r="L23" s="377"/>
      <c r="M23" s="354"/>
      <c r="N23" s="362"/>
      <c r="O23" s="365"/>
    </row>
    <row r="24" spans="1:15" ht="21" customHeight="1">
      <c r="A24" s="389" t="s">
        <v>252</v>
      </c>
      <c r="B24" s="389" t="s">
        <v>155</v>
      </c>
      <c r="C24" s="79"/>
      <c r="D24" s="78"/>
      <c r="E24" s="63"/>
      <c r="F24" s="64"/>
      <c r="G24" s="64"/>
      <c r="H24" s="80"/>
      <c r="I24" s="80"/>
      <c r="J24" s="80"/>
      <c r="K24" s="65"/>
      <c r="L24" s="81"/>
      <c r="M24" s="65">
        <f>AVERAGE(M6:M23)</f>
        <v>0.23333333333333331</v>
      </c>
      <c r="N24" s="66"/>
      <c r="O24" s="63"/>
    </row>
    <row r="25" spans="1:15" ht="18" customHeight="1">
      <c r="A25" s="389"/>
      <c r="B25" s="389"/>
      <c r="C25" s="79"/>
      <c r="D25" s="78"/>
      <c r="E25" s="63"/>
      <c r="F25" s="64"/>
      <c r="G25" s="64"/>
      <c r="H25" s="80"/>
      <c r="I25" s="80"/>
      <c r="J25" s="80"/>
      <c r="K25" s="65"/>
      <c r="L25" s="81"/>
      <c r="M25" s="65"/>
      <c r="N25" s="66"/>
      <c r="O25" s="63"/>
    </row>
    <row r="26" spans="1:15" ht="19.5" customHeight="1">
      <c r="A26" s="389"/>
      <c r="B26" s="389"/>
      <c r="C26" s="79"/>
      <c r="D26" s="78"/>
      <c r="E26" s="63"/>
      <c r="F26" s="64"/>
      <c r="G26" s="64"/>
      <c r="H26" s="80"/>
      <c r="I26" s="80"/>
      <c r="J26" s="80"/>
      <c r="K26" s="65"/>
      <c r="L26" s="81"/>
      <c r="M26" s="65"/>
      <c r="N26" s="66"/>
      <c r="O26" s="63"/>
    </row>
    <row r="27" spans="1:15" ht="6.75" customHeight="1">
      <c r="A27" s="389"/>
      <c r="B27" s="389"/>
      <c r="C27" s="79"/>
      <c r="D27" s="78"/>
      <c r="E27" s="63"/>
      <c r="F27" s="64"/>
      <c r="G27" s="64"/>
      <c r="H27" s="80"/>
      <c r="I27" s="80"/>
      <c r="J27" s="80"/>
      <c r="K27" s="65"/>
      <c r="L27" s="81"/>
      <c r="M27" s="65"/>
      <c r="N27" s="66"/>
      <c r="O27" s="63"/>
    </row>
    <row r="28" spans="1:15" ht="44.25" customHeight="1">
      <c r="A28" s="389"/>
      <c r="B28" s="389"/>
      <c r="C28" s="79"/>
      <c r="D28" s="78"/>
      <c r="E28" s="63"/>
      <c r="F28" s="64"/>
      <c r="G28" s="64"/>
      <c r="H28" s="80"/>
      <c r="I28" s="80"/>
      <c r="J28" s="80"/>
      <c r="K28" s="65"/>
      <c r="L28" s="81"/>
      <c r="M28" s="65"/>
      <c r="N28" s="66"/>
      <c r="O28" s="63"/>
    </row>
    <row r="29" spans="1:15" ht="44.25" customHeight="1">
      <c r="A29" s="63"/>
      <c r="B29" s="78"/>
      <c r="C29" s="79"/>
      <c r="D29" s="78"/>
      <c r="E29" s="63"/>
      <c r="F29" s="64"/>
      <c r="G29" s="64"/>
      <c r="H29" s="80"/>
      <c r="I29" s="80"/>
      <c r="J29" s="80"/>
      <c r="K29" s="65"/>
      <c r="L29" s="81"/>
      <c r="M29" s="65"/>
      <c r="N29" s="66"/>
      <c r="O29" s="63"/>
    </row>
    <row r="30" spans="1:15" ht="44.25" customHeight="1">
      <c r="A30" s="63"/>
      <c r="B30" s="78"/>
      <c r="C30" s="79"/>
      <c r="D30" s="78"/>
      <c r="E30" s="63"/>
      <c r="F30" s="64"/>
      <c r="G30" s="64"/>
      <c r="H30" s="80"/>
      <c r="I30" s="80"/>
      <c r="J30" s="80"/>
      <c r="K30" s="65"/>
      <c r="L30" s="81"/>
      <c r="M30" s="65"/>
      <c r="N30" s="66"/>
      <c r="O30" s="63"/>
    </row>
    <row r="31" spans="1:15" ht="44.25" customHeight="1">
      <c r="A31" s="63"/>
      <c r="B31" s="78"/>
      <c r="C31" s="79"/>
      <c r="D31" s="78"/>
      <c r="E31" s="63"/>
      <c r="F31" s="64"/>
      <c r="G31" s="64"/>
      <c r="H31" s="80"/>
      <c r="I31" s="80"/>
      <c r="J31" s="80"/>
      <c r="K31" s="65"/>
      <c r="L31" s="81"/>
      <c r="M31" s="65"/>
      <c r="N31" s="66"/>
      <c r="O31" s="63"/>
    </row>
    <row r="32" spans="1:15" ht="44.25" customHeight="1">
      <c r="A32" s="63"/>
      <c r="B32" s="78"/>
      <c r="C32" s="79"/>
      <c r="D32" s="78"/>
      <c r="E32" s="63"/>
      <c r="F32" s="64"/>
      <c r="G32" s="64"/>
      <c r="H32" s="80"/>
      <c r="I32" s="80"/>
      <c r="J32" s="80"/>
      <c r="K32" s="65"/>
      <c r="L32" s="81"/>
      <c r="M32" s="65"/>
      <c r="N32" s="66"/>
      <c r="O32" s="63"/>
    </row>
  </sheetData>
  <mergeCells count="54">
    <mergeCell ref="N16:N23"/>
    <mergeCell ref="O16:O23"/>
    <mergeCell ref="A24:A28"/>
    <mergeCell ref="B24:B28"/>
    <mergeCell ref="D16:D18"/>
    <mergeCell ref="C22:C23"/>
    <mergeCell ref="D22:D23"/>
    <mergeCell ref="E22:E23"/>
    <mergeCell ref="A16:A23"/>
    <mergeCell ref="I16:I18"/>
    <mergeCell ref="J16:J18"/>
    <mergeCell ref="K16:K23"/>
    <mergeCell ref="L16:L23"/>
    <mergeCell ref="C16:C18"/>
    <mergeCell ref="E16:E18"/>
    <mergeCell ref="H16:H18"/>
    <mergeCell ref="B16:B23"/>
    <mergeCell ref="H22:H23"/>
    <mergeCell ref="I22:I23"/>
    <mergeCell ref="J22:J23"/>
    <mergeCell ref="O10:O15"/>
    <mergeCell ref="B10:B15"/>
    <mergeCell ref="C11:C12"/>
    <mergeCell ref="D11:D12"/>
    <mergeCell ref="E11:E12"/>
    <mergeCell ref="H11:H12"/>
    <mergeCell ref="H13:H15"/>
    <mergeCell ref="I11:I12"/>
    <mergeCell ref="I13:I15"/>
    <mergeCell ref="J11:J12"/>
    <mergeCell ref="J13:J15"/>
    <mergeCell ref="M16:M23"/>
    <mergeCell ref="O6:O9"/>
    <mergeCell ref="A6:A9"/>
    <mergeCell ref="B6:B9"/>
    <mergeCell ref="K6:K9"/>
    <mergeCell ref="L6:L9"/>
    <mergeCell ref="M6:M9"/>
    <mergeCell ref="N6:N9"/>
    <mergeCell ref="A10:A15"/>
    <mergeCell ref="K10:K15"/>
    <mergeCell ref="L10:L15"/>
    <mergeCell ref="M10:M15"/>
    <mergeCell ref="N10:N15"/>
    <mergeCell ref="C13:C15"/>
    <mergeCell ref="D13:D15"/>
    <mergeCell ref="E13:E15"/>
    <mergeCell ref="A1:A3"/>
    <mergeCell ref="B1:O3"/>
    <mergeCell ref="A4:A5"/>
    <mergeCell ref="E4:E5"/>
    <mergeCell ref="F4:G4"/>
    <mergeCell ref="H4:H5"/>
    <mergeCell ref="O4:O5"/>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AA2DAA-CF8B-4574-BA1E-96064802E58C}">
  <dimension ref="A1:CL19"/>
  <sheetViews>
    <sheetView workbookViewId="0">
      <selection activeCell="I15" sqref="I15"/>
    </sheetView>
  </sheetViews>
  <sheetFormatPr baseColWidth="10" defaultRowHeight="15"/>
  <cols>
    <col min="1" max="1" width="19.42578125" customWidth="1"/>
    <col min="2" max="2" width="18.7109375" customWidth="1"/>
    <col min="3" max="3" width="43.42578125" customWidth="1"/>
    <col min="4" max="4" width="18.140625" customWidth="1"/>
    <col min="5" max="5" width="25" customWidth="1"/>
    <col min="6" max="6" width="12.85546875" customWidth="1"/>
    <col min="7" max="7" width="12.7109375" customWidth="1"/>
    <col min="8" max="8" width="13.28515625" customWidth="1"/>
    <col min="9" max="9" width="13.5703125" customWidth="1"/>
    <col min="10" max="10" width="13.28515625" customWidth="1"/>
    <col min="11" max="11" width="15.140625" customWidth="1"/>
    <col min="12" max="12" width="14.28515625" customWidth="1"/>
    <col min="13" max="13" width="15.42578125" customWidth="1"/>
    <col min="14" max="14" width="18.5703125" customWidth="1"/>
    <col min="15" max="15" width="16" customWidth="1"/>
  </cols>
  <sheetData>
    <row r="1" spans="1:90">
      <c r="A1" s="185"/>
      <c r="B1" s="340" t="s">
        <v>194</v>
      </c>
      <c r="C1" s="340"/>
      <c r="D1" s="340"/>
      <c r="E1" s="340"/>
      <c r="F1" s="340"/>
      <c r="G1" s="340"/>
      <c r="H1" s="340"/>
      <c r="I1" s="340"/>
      <c r="J1" s="340"/>
      <c r="K1" s="340"/>
      <c r="L1" s="340"/>
      <c r="M1" s="340"/>
      <c r="N1" s="340"/>
      <c r="O1" s="340"/>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row>
    <row r="2" spans="1:90" ht="30.75" customHeight="1">
      <c r="A2" s="185"/>
      <c r="B2" s="340"/>
      <c r="C2" s="340"/>
      <c r="D2" s="340"/>
      <c r="E2" s="340"/>
      <c r="F2" s="340"/>
      <c r="G2" s="340"/>
      <c r="H2" s="340"/>
      <c r="I2" s="340"/>
      <c r="J2" s="340"/>
      <c r="K2" s="340"/>
      <c r="L2" s="340"/>
      <c r="M2" s="340"/>
      <c r="N2" s="340"/>
      <c r="O2" s="340"/>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row>
    <row r="3" spans="1:90" ht="26.25" customHeight="1">
      <c r="A3" s="186"/>
      <c r="B3" s="341"/>
      <c r="C3" s="341"/>
      <c r="D3" s="341"/>
      <c r="E3" s="341"/>
      <c r="F3" s="341"/>
      <c r="G3" s="341"/>
      <c r="H3" s="341"/>
      <c r="I3" s="341"/>
      <c r="J3" s="341"/>
      <c r="K3" s="341"/>
      <c r="L3" s="341"/>
      <c r="M3" s="341"/>
      <c r="N3" s="341"/>
      <c r="O3" s="341"/>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c r="BO3" s="48"/>
      <c r="BP3" s="48"/>
      <c r="BQ3" s="48"/>
      <c r="BR3" s="48"/>
      <c r="BS3" s="48"/>
      <c r="BT3" s="48"/>
      <c r="BU3" s="48"/>
      <c r="BV3" s="48"/>
      <c r="BW3" s="48"/>
      <c r="BX3" s="48"/>
      <c r="BY3" s="48"/>
      <c r="BZ3" s="48"/>
      <c r="CA3" s="48"/>
      <c r="CB3" s="48"/>
      <c r="CC3" s="48"/>
      <c r="CD3" s="48"/>
      <c r="CE3" s="48"/>
      <c r="CF3" s="48"/>
      <c r="CG3" s="48"/>
      <c r="CH3" s="48"/>
      <c r="CI3" s="48"/>
      <c r="CJ3" s="48"/>
      <c r="CK3" s="48"/>
      <c r="CL3" s="48"/>
    </row>
    <row r="4" spans="1:90" s="22" customFormat="1" ht="35.25" customHeight="1">
      <c r="A4" s="342" t="s">
        <v>20</v>
      </c>
      <c r="B4" s="70" t="s">
        <v>1</v>
      </c>
      <c r="C4" s="71" t="s">
        <v>2</v>
      </c>
      <c r="D4" s="72" t="s">
        <v>1</v>
      </c>
      <c r="E4" s="344" t="s">
        <v>3</v>
      </c>
      <c r="F4" s="346" t="s">
        <v>4</v>
      </c>
      <c r="G4" s="347"/>
      <c r="H4" s="344" t="s">
        <v>5</v>
      </c>
      <c r="I4" s="73" t="s">
        <v>6</v>
      </c>
      <c r="J4" s="70" t="s">
        <v>7</v>
      </c>
      <c r="K4" s="73" t="s">
        <v>8</v>
      </c>
      <c r="L4" s="73" t="s">
        <v>7</v>
      </c>
      <c r="M4" s="73" t="s">
        <v>9</v>
      </c>
      <c r="N4" s="74" t="s">
        <v>10</v>
      </c>
      <c r="O4" s="348" t="s">
        <v>11</v>
      </c>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c r="BB4" s="49"/>
      <c r="BC4" s="49"/>
      <c r="BD4" s="49"/>
      <c r="BE4" s="49"/>
      <c r="BF4" s="49"/>
      <c r="BG4" s="49"/>
      <c r="BH4" s="49"/>
      <c r="BI4" s="49"/>
      <c r="BJ4" s="49"/>
      <c r="BK4" s="49"/>
      <c r="BL4" s="49"/>
      <c r="BM4" s="49"/>
      <c r="BN4" s="49"/>
      <c r="BO4" s="49"/>
      <c r="BP4" s="49"/>
      <c r="BQ4" s="49"/>
      <c r="BR4" s="49"/>
      <c r="BS4" s="49"/>
      <c r="BT4" s="49"/>
      <c r="BU4" s="49"/>
      <c r="BV4" s="49"/>
      <c r="BW4" s="49"/>
      <c r="BX4" s="49"/>
      <c r="BY4" s="49"/>
      <c r="BZ4" s="49"/>
      <c r="CA4" s="49"/>
      <c r="CB4" s="49"/>
      <c r="CC4" s="49"/>
      <c r="CD4" s="49"/>
      <c r="CE4" s="49"/>
      <c r="CF4" s="49"/>
      <c r="CG4" s="49"/>
      <c r="CH4" s="49"/>
      <c r="CI4" s="49"/>
      <c r="CJ4" s="49"/>
      <c r="CK4" s="49"/>
      <c r="CL4" s="49"/>
    </row>
    <row r="5" spans="1:90" s="22" customFormat="1" ht="30" customHeight="1">
      <c r="A5" s="343"/>
      <c r="B5" s="72" t="s">
        <v>12</v>
      </c>
      <c r="C5" s="75" t="s">
        <v>13</v>
      </c>
      <c r="D5" s="76" t="s">
        <v>14</v>
      </c>
      <c r="E5" s="345"/>
      <c r="F5" s="76" t="s">
        <v>15</v>
      </c>
      <c r="G5" s="76" t="s">
        <v>16</v>
      </c>
      <c r="H5" s="345"/>
      <c r="I5" s="73" t="s">
        <v>17</v>
      </c>
      <c r="J5" s="70" t="s">
        <v>18</v>
      </c>
      <c r="K5" s="73" t="s">
        <v>19</v>
      </c>
      <c r="L5" s="73" t="s">
        <v>20</v>
      </c>
      <c r="M5" s="73" t="s">
        <v>20</v>
      </c>
      <c r="N5" s="77" t="s">
        <v>21</v>
      </c>
      <c r="O5" s="349"/>
      <c r="P5" s="49"/>
      <c r="Q5" s="49"/>
      <c r="R5" s="49"/>
      <c r="S5" s="49"/>
      <c r="T5" s="49"/>
      <c r="U5" s="49"/>
      <c r="V5" s="49"/>
      <c r="W5" s="49"/>
      <c r="X5" s="49"/>
      <c r="Y5" s="49"/>
      <c r="Z5" s="49"/>
      <c r="AA5" s="49"/>
      <c r="AB5" s="49"/>
      <c r="AC5" s="49"/>
      <c r="AD5" s="49"/>
      <c r="AE5" s="49"/>
      <c r="AF5" s="49"/>
      <c r="AG5" s="49"/>
      <c r="AH5" s="49"/>
      <c r="AI5" s="49"/>
      <c r="AJ5" s="49"/>
      <c r="AK5" s="49"/>
      <c r="AL5" s="49"/>
      <c r="AM5" s="49"/>
      <c r="AN5" s="49"/>
      <c r="AO5" s="49"/>
      <c r="AP5" s="49"/>
      <c r="AQ5" s="49"/>
      <c r="AR5" s="49"/>
      <c r="AS5" s="49"/>
      <c r="AT5" s="49"/>
      <c r="AU5" s="49"/>
      <c r="AV5" s="49"/>
      <c r="AW5" s="49"/>
      <c r="AX5" s="49"/>
      <c r="AY5" s="49"/>
      <c r="AZ5" s="49"/>
      <c r="BA5" s="49"/>
      <c r="BB5" s="49"/>
      <c r="BC5" s="49"/>
      <c r="BD5" s="49"/>
      <c r="BE5" s="49"/>
      <c r="BF5" s="49"/>
      <c r="BG5" s="49"/>
      <c r="BH5" s="49"/>
      <c r="BI5" s="49"/>
      <c r="BJ5" s="49"/>
      <c r="BK5" s="49"/>
      <c r="BL5" s="49"/>
      <c r="BM5" s="49"/>
      <c r="BN5" s="49"/>
      <c r="BO5" s="49"/>
      <c r="BP5" s="49"/>
      <c r="BQ5" s="49"/>
      <c r="BR5" s="49"/>
      <c r="BS5" s="49"/>
      <c r="BT5" s="49"/>
      <c r="BU5" s="49"/>
      <c r="BV5" s="49"/>
      <c r="BW5" s="49"/>
      <c r="BX5" s="49"/>
      <c r="BY5" s="49"/>
      <c r="BZ5" s="49"/>
      <c r="CA5" s="49"/>
      <c r="CB5" s="49"/>
      <c r="CC5" s="49"/>
      <c r="CD5" s="49"/>
      <c r="CE5" s="49"/>
      <c r="CF5" s="49"/>
      <c r="CG5" s="49"/>
      <c r="CH5" s="49"/>
      <c r="CI5" s="49"/>
      <c r="CJ5" s="49"/>
      <c r="CK5" s="49"/>
      <c r="CL5" s="49"/>
    </row>
    <row r="6" spans="1:90" ht="48.75" customHeight="1">
      <c r="A6" s="309" t="s">
        <v>184</v>
      </c>
      <c r="B6" s="192" t="s">
        <v>52</v>
      </c>
      <c r="C6" s="302" t="s">
        <v>185</v>
      </c>
      <c r="D6" s="192" t="s">
        <v>68</v>
      </c>
      <c r="E6" s="289" t="s">
        <v>186</v>
      </c>
      <c r="F6" s="30">
        <v>45658</v>
      </c>
      <c r="G6" s="30">
        <v>45838</v>
      </c>
      <c r="H6" s="289">
        <v>0.25</v>
      </c>
      <c r="I6" s="289"/>
      <c r="J6" s="289">
        <f>+I6*H6</f>
        <v>0</v>
      </c>
      <c r="K6" s="292">
        <v>1</v>
      </c>
      <c r="L6" s="292">
        <f>SUM(J6:J14)*K6</f>
        <v>6.25E-2</v>
      </c>
      <c r="M6" s="338">
        <f>+L6/K6</f>
        <v>6.25E-2</v>
      </c>
      <c r="N6" s="339">
        <v>32000000</v>
      </c>
      <c r="O6" s="336" t="s">
        <v>26</v>
      </c>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c r="BO6" s="48"/>
      <c r="BP6" s="48"/>
      <c r="BQ6" s="48"/>
      <c r="BR6" s="48"/>
      <c r="BS6" s="48"/>
      <c r="BT6" s="48"/>
      <c r="BU6" s="48"/>
      <c r="BV6" s="48"/>
      <c r="BW6" s="48"/>
      <c r="BX6" s="48"/>
      <c r="BY6" s="48"/>
      <c r="BZ6" s="48"/>
      <c r="CA6" s="48"/>
      <c r="CB6" s="48"/>
      <c r="CC6" s="48"/>
      <c r="CD6" s="48"/>
      <c r="CE6" s="48"/>
      <c r="CF6" s="48"/>
      <c r="CG6" s="48"/>
      <c r="CH6" s="48"/>
      <c r="CI6" s="48"/>
      <c r="CJ6" s="48"/>
      <c r="CK6" s="48"/>
      <c r="CL6" s="48"/>
    </row>
    <row r="7" spans="1:90" ht="42.75" customHeight="1">
      <c r="A7" s="309"/>
      <c r="B7" s="193"/>
      <c r="C7" s="304"/>
      <c r="D7" s="194"/>
      <c r="E7" s="291"/>
      <c r="F7" s="30">
        <v>45839</v>
      </c>
      <c r="G7" s="30">
        <v>46022</v>
      </c>
      <c r="H7" s="291"/>
      <c r="I7" s="291"/>
      <c r="J7" s="291"/>
      <c r="K7" s="292"/>
      <c r="L7" s="292"/>
      <c r="M7" s="338"/>
      <c r="N7" s="339"/>
      <c r="O7" s="336"/>
      <c r="P7" s="48"/>
      <c r="Q7" s="48"/>
      <c r="R7" s="48"/>
      <c r="S7" s="48"/>
      <c r="T7" s="48"/>
      <c r="U7" s="48"/>
      <c r="V7" s="48"/>
      <c r="W7" s="48"/>
      <c r="X7" s="48"/>
      <c r="Y7" s="48"/>
      <c r="Z7" s="48"/>
      <c r="AA7" s="48"/>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c r="BB7" s="48"/>
      <c r="BC7" s="48"/>
      <c r="BD7" s="48"/>
      <c r="BE7" s="48"/>
      <c r="BF7" s="48"/>
      <c r="BG7" s="48"/>
      <c r="BH7" s="48"/>
      <c r="BI7" s="48"/>
      <c r="BJ7" s="48"/>
      <c r="BK7" s="48"/>
      <c r="BL7" s="48"/>
      <c r="BM7" s="48"/>
      <c r="BN7" s="48"/>
      <c r="BO7" s="48"/>
      <c r="BP7" s="48"/>
      <c r="BQ7" s="48"/>
      <c r="BR7" s="48"/>
      <c r="BS7" s="48"/>
      <c r="BT7" s="48"/>
      <c r="BU7" s="48"/>
      <c r="BV7" s="48"/>
      <c r="BW7" s="48"/>
      <c r="BX7" s="48"/>
      <c r="BY7" s="48"/>
      <c r="BZ7" s="48"/>
      <c r="CA7" s="48"/>
      <c r="CB7" s="48"/>
      <c r="CC7" s="48"/>
      <c r="CD7" s="48"/>
      <c r="CE7" s="48"/>
      <c r="CF7" s="48"/>
      <c r="CG7" s="48"/>
      <c r="CH7" s="48"/>
      <c r="CI7" s="48"/>
      <c r="CJ7" s="48"/>
      <c r="CK7" s="48"/>
      <c r="CL7" s="48"/>
    </row>
    <row r="8" spans="1:90" ht="24.75" customHeight="1">
      <c r="A8" s="309"/>
      <c r="B8" s="193"/>
      <c r="C8" s="302" t="s">
        <v>187</v>
      </c>
      <c r="D8" s="192" t="s">
        <v>68</v>
      </c>
      <c r="E8" s="289" t="s">
        <v>188</v>
      </c>
      <c r="F8" s="30">
        <v>45658</v>
      </c>
      <c r="G8" s="30">
        <v>45747</v>
      </c>
      <c r="H8" s="289">
        <v>0.25</v>
      </c>
      <c r="I8" s="289">
        <v>0.25</v>
      </c>
      <c r="J8" s="289">
        <f>+I8*H8</f>
        <v>6.25E-2</v>
      </c>
      <c r="K8" s="292"/>
      <c r="L8" s="292"/>
      <c r="M8" s="338"/>
      <c r="N8" s="339"/>
      <c r="O8" s="336"/>
      <c r="P8" s="48"/>
      <c r="Q8" s="48"/>
      <c r="R8" s="48"/>
      <c r="S8" s="48"/>
      <c r="T8" s="48"/>
      <c r="U8" s="48"/>
      <c r="V8" s="48"/>
      <c r="W8" s="48"/>
      <c r="X8" s="48"/>
      <c r="Y8" s="48"/>
      <c r="Z8" s="48"/>
      <c r="AA8" s="48"/>
      <c r="AB8" s="48"/>
      <c r="AC8" s="48"/>
      <c r="AD8" s="48"/>
      <c r="AE8" s="48"/>
      <c r="AF8" s="48"/>
      <c r="AG8" s="48"/>
      <c r="AH8" s="48"/>
      <c r="AI8" s="48"/>
      <c r="AJ8" s="48"/>
      <c r="AK8" s="48"/>
      <c r="AL8" s="48"/>
      <c r="AM8" s="48"/>
      <c r="AN8" s="48"/>
      <c r="AO8" s="48"/>
      <c r="AP8" s="48"/>
      <c r="AQ8" s="48"/>
      <c r="AR8" s="48"/>
      <c r="AS8" s="48"/>
      <c r="AT8" s="48"/>
      <c r="AU8" s="48"/>
      <c r="AV8" s="48"/>
      <c r="AW8" s="48"/>
      <c r="AX8" s="48"/>
      <c r="AY8" s="48"/>
      <c r="AZ8" s="48"/>
      <c r="BA8" s="48"/>
      <c r="BB8" s="48"/>
      <c r="BC8" s="48"/>
      <c r="BD8" s="48"/>
      <c r="BE8" s="48"/>
      <c r="BF8" s="48"/>
      <c r="BG8" s="48"/>
      <c r="BH8" s="48"/>
      <c r="BI8" s="48"/>
      <c r="BJ8" s="48"/>
      <c r="BK8" s="48"/>
      <c r="BL8" s="48"/>
      <c r="BM8" s="48"/>
      <c r="BN8" s="48"/>
      <c r="BO8" s="48"/>
      <c r="BP8" s="48"/>
      <c r="BQ8" s="48"/>
      <c r="BR8" s="48"/>
      <c r="BS8" s="48"/>
      <c r="BT8" s="48"/>
      <c r="BU8" s="48"/>
      <c r="BV8" s="48"/>
      <c r="BW8" s="48"/>
      <c r="BX8" s="48"/>
      <c r="BY8" s="48"/>
      <c r="BZ8" s="48"/>
      <c r="CA8" s="48"/>
      <c r="CB8" s="48"/>
      <c r="CC8" s="48"/>
      <c r="CD8" s="48"/>
      <c r="CE8" s="48"/>
      <c r="CF8" s="48"/>
      <c r="CG8" s="48"/>
      <c r="CH8" s="48"/>
      <c r="CI8" s="48"/>
      <c r="CJ8" s="48"/>
      <c r="CK8" s="48"/>
      <c r="CL8" s="48"/>
    </row>
    <row r="9" spans="1:90" ht="24.75" customHeight="1">
      <c r="A9" s="309"/>
      <c r="B9" s="193"/>
      <c r="C9" s="303"/>
      <c r="D9" s="193"/>
      <c r="E9" s="290"/>
      <c r="F9" s="30">
        <v>45748</v>
      </c>
      <c r="G9" s="30">
        <v>45838</v>
      </c>
      <c r="H9" s="290"/>
      <c r="I9" s="290"/>
      <c r="J9" s="290"/>
      <c r="K9" s="292"/>
      <c r="L9" s="292"/>
      <c r="M9" s="338"/>
      <c r="N9" s="339"/>
      <c r="O9" s="336"/>
      <c r="P9" s="48"/>
      <c r="Q9" s="48"/>
      <c r="R9" s="48"/>
      <c r="S9" s="48"/>
      <c r="T9" s="48"/>
      <c r="U9" s="48"/>
      <c r="V9" s="48"/>
      <c r="W9" s="48"/>
      <c r="X9" s="48"/>
      <c r="Y9" s="48"/>
      <c r="Z9" s="48"/>
      <c r="AA9" s="48"/>
      <c r="AB9" s="48"/>
      <c r="AC9" s="48"/>
      <c r="AD9" s="48"/>
      <c r="AE9" s="48"/>
      <c r="AF9" s="48"/>
      <c r="AG9" s="48"/>
      <c r="AH9" s="48"/>
      <c r="AI9" s="48"/>
      <c r="AJ9" s="48"/>
      <c r="AK9" s="48"/>
      <c r="AL9" s="48"/>
      <c r="AM9" s="48"/>
      <c r="AN9" s="48"/>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c r="BO9" s="48"/>
      <c r="BP9" s="48"/>
      <c r="BQ9" s="48"/>
      <c r="BR9" s="48"/>
      <c r="BS9" s="48"/>
      <c r="BT9" s="48"/>
      <c r="BU9" s="48"/>
      <c r="BV9" s="48"/>
      <c r="BW9" s="48"/>
      <c r="BX9" s="48"/>
      <c r="BY9" s="48"/>
      <c r="BZ9" s="48"/>
      <c r="CA9" s="48"/>
      <c r="CB9" s="48"/>
      <c r="CC9" s="48"/>
      <c r="CD9" s="48"/>
      <c r="CE9" s="48"/>
      <c r="CF9" s="48"/>
      <c r="CG9" s="48"/>
      <c r="CH9" s="48"/>
      <c r="CI9" s="48"/>
      <c r="CJ9" s="48"/>
      <c r="CK9" s="48"/>
      <c r="CL9" s="48"/>
    </row>
    <row r="10" spans="1:90" ht="26.25" customHeight="1">
      <c r="A10" s="309"/>
      <c r="B10" s="193"/>
      <c r="C10" s="303"/>
      <c r="D10" s="193"/>
      <c r="E10" s="290"/>
      <c r="F10" s="30">
        <v>45839</v>
      </c>
      <c r="G10" s="30">
        <v>45930</v>
      </c>
      <c r="H10" s="290"/>
      <c r="I10" s="290"/>
      <c r="J10" s="290"/>
      <c r="K10" s="292"/>
      <c r="L10" s="292"/>
      <c r="M10" s="338"/>
      <c r="N10" s="339"/>
      <c r="O10" s="336"/>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row>
    <row r="11" spans="1:90" ht="29.25" customHeight="1">
      <c r="A11" s="309"/>
      <c r="B11" s="193"/>
      <c r="C11" s="304"/>
      <c r="D11" s="194"/>
      <c r="E11" s="291"/>
      <c r="F11" s="30">
        <v>45931</v>
      </c>
      <c r="G11" s="30">
        <v>46022</v>
      </c>
      <c r="H11" s="291"/>
      <c r="I11" s="291"/>
      <c r="J11" s="291"/>
      <c r="K11" s="292"/>
      <c r="L11" s="292"/>
      <c r="M11" s="338"/>
      <c r="N11" s="339"/>
      <c r="O11" s="336"/>
      <c r="P11" s="48"/>
      <c r="Q11" s="48"/>
      <c r="R11" s="48"/>
      <c r="S11" s="48"/>
      <c r="T11" s="48"/>
      <c r="U11" s="48"/>
      <c r="V11" s="48"/>
      <c r="W11" s="48"/>
      <c r="X11" s="48"/>
      <c r="Y11" s="48"/>
      <c r="Z11" s="48"/>
      <c r="AA11" s="48"/>
      <c r="AB11" s="48"/>
      <c r="AC11" s="48"/>
      <c r="AD11" s="48"/>
      <c r="AE11" s="48"/>
      <c r="AF11" s="48"/>
      <c r="AG11" s="48"/>
      <c r="AH11" s="48"/>
      <c r="AI11" s="48"/>
      <c r="AJ11" s="48"/>
      <c r="AK11" s="48"/>
      <c r="AL11" s="48"/>
      <c r="AM11" s="48"/>
      <c r="AN11" s="48"/>
      <c r="AO11" s="48"/>
      <c r="AP11" s="48"/>
      <c r="AQ11" s="48"/>
      <c r="AR11" s="48"/>
      <c r="AS11" s="48"/>
      <c r="AT11" s="48"/>
      <c r="AU11" s="48"/>
      <c r="AV11" s="48"/>
      <c r="AW11" s="48"/>
      <c r="AX11" s="48"/>
      <c r="AY11" s="48"/>
      <c r="AZ11" s="48"/>
      <c r="BA11" s="48"/>
      <c r="BB11" s="48"/>
      <c r="BC11" s="48"/>
      <c r="BD11" s="48"/>
      <c r="BE11" s="48"/>
      <c r="BF11" s="48"/>
      <c r="BG11" s="48"/>
      <c r="BH11" s="48"/>
      <c r="BI11" s="48"/>
      <c r="BJ11" s="48"/>
      <c r="BK11" s="48"/>
      <c r="BL11" s="48"/>
      <c r="BM11" s="48"/>
      <c r="BN11" s="48"/>
      <c r="BO11" s="48"/>
      <c r="BP11" s="48"/>
      <c r="BQ11" s="48"/>
      <c r="BR11" s="48"/>
      <c r="BS11" s="48"/>
      <c r="BT11" s="48"/>
      <c r="BU11" s="48"/>
      <c r="BV11" s="48"/>
      <c r="BW11" s="48"/>
      <c r="BX11" s="48"/>
      <c r="BY11" s="48"/>
      <c r="BZ11" s="48"/>
      <c r="CA11" s="48"/>
      <c r="CB11" s="48"/>
      <c r="CC11" s="48"/>
      <c r="CD11" s="48"/>
      <c r="CE11" s="48"/>
      <c r="CF11" s="48"/>
      <c r="CG11" s="48"/>
      <c r="CH11" s="48"/>
      <c r="CI11" s="48"/>
      <c r="CJ11" s="48"/>
      <c r="CK11" s="48"/>
      <c r="CL11" s="48"/>
    </row>
    <row r="12" spans="1:90" ht="30.75" customHeight="1">
      <c r="A12" s="309"/>
      <c r="B12" s="193"/>
      <c r="C12" s="302" t="s">
        <v>191</v>
      </c>
      <c r="D12" s="192" t="s">
        <v>68</v>
      </c>
      <c r="E12" s="289" t="s">
        <v>192</v>
      </c>
      <c r="F12" s="30">
        <v>45658</v>
      </c>
      <c r="G12" s="30">
        <v>45838</v>
      </c>
      <c r="H12" s="289">
        <v>0.25</v>
      </c>
      <c r="I12" s="289"/>
      <c r="J12" s="289">
        <f>+I12*H12</f>
        <v>0</v>
      </c>
      <c r="K12" s="292"/>
      <c r="L12" s="292"/>
      <c r="M12" s="338"/>
      <c r="N12" s="339"/>
      <c r="O12" s="336"/>
      <c r="P12" s="48"/>
      <c r="Q12" s="48"/>
      <c r="R12" s="48"/>
      <c r="S12" s="48"/>
      <c r="T12" s="48"/>
      <c r="U12" s="48"/>
      <c r="V12" s="48"/>
      <c r="W12" s="48"/>
      <c r="X12" s="48"/>
      <c r="Y12" s="48"/>
      <c r="Z12" s="48"/>
      <c r="AA12" s="48"/>
      <c r="AB12" s="48"/>
      <c r="AC12" s="48"/>
      <c r="AD12" s="48"/>
      <c r="AE12" s="48"/>
      <c r="AF12" s="48"/>
      <c r="AG12" s="48"/>
      <c r="AH12" s="48"/>
      <c r="AI12" s="48"/>
      <c r="AJ12" s="48"/>
      <c r="AK12" s="48"/>
      <c r="AL12" s="48"/>
      <c r="AM12" s="48"/>
      <c r="AN12" s="48"/>
      <c r="AO12" s="48"/>
      <c r="AP12" s="48"/>
      <c r="AQ12" s="48"/>
      <c r="AR12" s="48"/>
      <c r="AS12" s="48"/>
      <c r="AT12" s="48"/>
      <c r="AU12" s="48"/>
      <c r="AV12" s="48"/>
      <c r="AW12" s="48"/>
      <c r="AX12" s="48"/>
      <c r="AY12" s="48"/>
      <c r="AZ12" s="48"/>
      <c r="BA12" s="48"/>
      <c r="BB12" s="48"/>
      <c r="BC12" s="48"/>
      <c r="BD12" s="48"/>
      <c r="BE12" s="48"/>
      <c r="BF12" s="48"/>
      <c r="BG12" s="48"/>
      <c r="BH12" s="48"/>
      <c r="BI12" s="48"/>
      <c r="BJ12" s="48"/>
      <c r="BK12" s="48"/>
      <c r="BL12" s="48"/>
      <c r="BM12" s="48"/>
      <c r="BN12" s="48"/>
      <c r="BO12" s="48"/>
      <c r="BP12" s="48"/>
      <c r="BQ12" s="48"/>
      <c r="BR12" s="48"/>
      <c r="BS12" s="48"/>
      <c r="BT12" s="48"/>
      <c r="BU12" s="48"/>
      <c r="BV12" s="48"/>
      <c r="BW12" s="48"/>
      <c r="BX12" s="48"/>
      <c r="BY12" s="48"/>
      <c r="BZ12" s="48"/>
      <c r="CA12" s="48"/>
      <c r="CB12" s="48"/>
      <c r="CC12" s="48"/>
      <c r="CD12" s="48"/>
      <c r="CE12" s="48"/>
      <c r="CF12" s="48"/>
      <c r="CG12" s="48"/>
      <c r="CH12" s="48"/>
      <c r="CI12" s="48"/>
      <c r="CJ12" s="48"/>
      <c r="CK12" s="48"/>
      <c r="CL12" s="48"/>
    </row>
    <row r="13" spans="1:90" ht="33" customHeight="1">
      <c r="A13" s="309"/>
      <c r="B13" s="194"/>
      <c r="C13" s="304"/>
      <c r="D13" s="194"/>
      <c r="E13" s="291"/>
      <c r="F13" s="30">
        <v>45839</v>
      </c>
      <c r="G13" s="30">
        <v>46022</v>
      </c>
      <c r="H13" s="291"/>
      <c r="I13" s="291"/>
      <c r="J13" s="291"/>
      <c r="K13" s="292"/>
      <c r="L13" s="292"/>
      <c r="M13" s="338"/>
      <c r="N13" s="339"/>
      <c r="O13" s="336"/>
      <c r="P13" s="48"/>
      <c r="Q13" s="48"/>
      <c r="R13" s="48"/>
      <c r="S13" s="48"/>
      <c r="T13" s="48"/>
      <c r="U13" s="48"/>
      <c r="V13" s="48"/>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48"/>
      <c r="BH13" s="48"/>
      <c r="BI13" s="48"/>
      <c r="BJ13" s="48"/>
      <c r="BK13" s="48"/>
      <c r="BL13" s="48"/>
      <c r="BM13" s="48"/>
      <c r="BN13" s="48"/>
      <c r="BO13" s="48"/>
      <c r="BP13" s="48"/>
      <c r="BQ13" s="48"/>
      <c r="BR13" s="48"/>
      <c r="BS13" s="48"/>
      <c r="BT13" s="48"/>
      <c r="BU13" s="48"/>
      <c r="BV13" s="48"/>
      <c r="BW13" s="48"/>
      <c r="BX13" s="48"/>
      <c r="BY13" s="48"/>
      <c r="BZ13" s="48"/>
      <c r="CA13" s="48"/>
      <c r="CB13" s="48"/>
      <c r="CC13" s="48"/>
      <c r="CD13" s="48"/>
      <c r="CE13" s="48"/>
      <c r="CF13" s="48"/>
      <c r="CG13" s="48"/>
      <c r="CH13" s="48"/>
      <c r="CI13" s="48"/>
      <c r="CJ13" s="48"/>
      <c r="CK13" s="48"/>
      <c r="CL13" s="48"/>
    </row>
    <row r="14" spans="1:90" s="57" customFormat="1" ht="72.75" customHeight="1">
      <c r="A14" s="309"/>
      <c r="B14" s="44" t="s">
        <v>32</v>
      </c>
      <c r="C14" s="131" t="s">
        <v>189</v>
      </c>
      <c r="D14" s="54" t="s">
        <v>138</v>
      </c>
      <c r="E14" s="6" t="s">
        <v>190</v>
      </c>
      <c r="F14" s="30">
        <v>45809</v>
      </c>
      <c r="G14" s="30">
        <v>46021</v>
      </c>
      <c r="H14" s="6">
        <v>0.25</v>
      </c>
      <c r="I14" s="6"/>
      <c r="J14" s="6">
        <f>+I14*H14</f>
        <v>0</v>
      </c>
      <c r="K14" s="292"/>
      <c r="L14" s="292"/>
      <c r="M14" s="338"/>
      <c r="N14" s="339"/>
      <c r="O14" s="336"/>
      <c r="P14" s="56"/>
      <c r="Q14" s="56"/>
      <c r="R14" s="56"/>
      <c r="S14" s="56"/>
      <c r="T14" s="56"/>
      <c r="U14" s="56"/>
      <c r="V14" s="56"/>
      <c r="W14" s="56"/>
      <c r="X14" s="56"/>
      <c r="Y14" s="56"/>
      <c r="Z14" s="56"/>
      <c r="AA14" s="56"/>
      <c r="AB14" s="56"/>
      <c r="AC14" s="56"/>
      <c r="AD14" s="56"/>
      <c r="AE14" s="56"/>
      <c r="AF14" s="56"/>
      <c r="AG14" s="56"/>
      <c r="AH14" s="56"/>
      <c r="AI14" s="56"/>
      <c r="AJ14" s="56"/>
      <c r="AK14" s="56"/>
      <c r="AL14" s="56"/>
      <c r="AM14" s="56"/>
      <c r="AN14" s="56"/>
      <c r="AO14" s="56"/>
      <c r="AP14" s="56"/>
      <c r="AQ14" s="56"/>
      <c r="AR14" s="56"/>
      <c r="AS14" s="56"/>
      <c r="AT14" s="56"/>
      <c r="AU14" s="56"/>
      <c r="AV14" s="56"/>
      <c r="AW14" s="56"/>
      <c r="AX14" s="56"/>
      <c r="AY14" s="56"/>
      <c r="AZ14" s="56"/>
      <c r="BA14" s="56"/>
      <c r="BB14" s="56"/>
      <c r="BC14" s="56"/>
      <c r="BD14" s="56"/>
      <c r="BE14" s="56"/>
      <c r="BF14" s="56"/>
      <c r="BG14" s="56"/>
      <c r="BH14" s="56"/>
      <c r="BI14" s="56"/>
      <c r="BJ14" s="56"/>
      <c r="BK14" s="56"/>
      <c r="BL14" s="56"/>
      <c r="BM14" s="56"/>
      <c r="BN14" s="56"/>
      <c r="BO14" s="56"/>
      <c r="BP14" s="56"/>
      <c r="BQ14" s="56"/>
      <c r="BR14" s="56"/>
      <c r="BS14" s="56"/>
      <c r="BT14" s="56"/>
      <c r="BU14" s="56"/>
      <c r="BV14" s="56"/>
      <c r="BW14" s="56"/>
      <c r="BX14" s="56"/>
      <c r="BY14" s="56"/>
      <c r="BZ14" s="56"/>
      <c r="CA14" s="56"/>
      <c r="CB14" s="56"/>
      <c r="CC14" s="56"/>
      <c r="CD14" s="56"/>
      <c r="CE14" s="56"/>
      <c r="CF14" s="56"/>
      <c r="CG14" s="56"/>
      <c r="CH14" s="56"/>
      <c r="CI14" s="56"/>
      <c r="CJ14" s="56"/>
      <c r="CK14" s="56"/>
      <c r="CL14" s="56"/>
    </row>
    <row r="15" spans="1:90">
      <c r="A15" s="389" t="s">
        <v>253</v>
      </c>
      <c r="B15" s="389" t="s">
        <v>79</v>
      </c>
      <c r="M15" s="16">
        <f>AVERAGE(M6)</f>
        <v>6.25E-2</v>
      </c>
    </row>
    <row r="16" spans="1:90">
      <c r="A16" s="389"/>
      <c r="B16" s="389"/>
    </row>
    <row r="17" spans="1:2">
      <c r="A17" s="389"/>
      <c r="B17" s="389"/>
    </row>
    <row r="18" spans="1:2">
      <c r="A18" s="389"/>
      <c r="B18" s="389"/>
    </row>
    <row r="19" spans="1:2" ht="30" customHeight="1">
      <c r="A19" s="389"/>
      <c r="B19" s="389"/>
    </row>
  </sheetData>
  <mergeCells count="34">
    <mergeCell ref="A15:A19"/>
    <mergeCell ref="B15:B19"/>
    <mergeCell ref="C12:C13"/>
    <mergeCell ref="D12:D13"/>
    <mergeCell ref="C8:C11"/>
    <mergeCell ref="D8:D11"/>
    <mergeCell ref="E8:E11"/>
    <mergeCell ref="H8:H11"/>
    <mergeCell ref="I8:I11"/>
    <mergeCell ref="J8:J11"/>
    <mergeCell ref="B6:B13"/>
    <mergeCell ref="O6:O14"/>
    <mergeCell ref="A6:A14"/>
    <mergeCell ref="K6:K14"/>
    <mergeCell ref="L6:L14"/>
    <mergeCell ref="M6:M14"/>
    <mergeCell ref="N6:N14"/>
    <mergeCell ref="C6:C7"/>
    <mergeCell ref="D6:D7"/>
    <mergeCell ref="E6:E7"/>
    <mergeCell ref="H6:H7"/>
    <mergeCell ref="E12:E13"/>
    <mergeCell ref="H12:H13"/>
    <mergeCell ref="I12:I13"/>
    <mergeCell ref="J12:J13"/>
    <mergeCell ref="I6:I7"/>
    <mergeCell ref="J6:J7"/>
    <mergeCell ref="A1:A3"/>
    <mergeCell ref="B1:O3"/>
    <mergeCell ref="A4:A5"/>
    <mergeCell ref="E4:E5"/>
    <mergeCell ref="F4:G4"/>
    <mergeCell ref="H4:H5"/>
    <mergeCell ref="O4:O5"/>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1EBF8-BDD6-426A-887C-602F7EA637C6}">
  <sheetPr>
    <tabColor theme="2" tint="-0.749992370372631"/>
  </sheetPr>
  <dimension ref="A1:K39"/>
  <sheetViews>
    <sheetView topLeftCell="A10" workbookViewId="0">
      <selection sqref="A1:B6"/>
    </sheetView>
  </sheetViews>
  <sheetFormatPr baseColWidth="10" defaultRowHeight="15"/>
  <sheetData>
    <row r="1" spans="1:11" ht="15" customHeight="1">
      <c r="A1" s="185"/>
      <c r="B1" s="185"/>
      <c r="C1" s="187" t="s">
        <v>195</v>
      </c>
      <c r="D1" s="187"/>
      <c r="E1" s="187"/>
      <c r="F1" s="187"/>
      <c r="G1" s="187"/>
      <c r="H1" s="187"/>
      <c r="I1" s="187"/>
      <c r="J1" s="187"/>
      <c r="K1" s="187"/>
    </row>
    <row r="2" spans="1:11" ht="15" customHeight="1">
      <c r="A2" s="185"/>
      <c r="B2" s="185"/>
      <c r="C2" s="187"/>
      <c r="D2" s="187"/>
      <c r="E2" s="187"/>
      <c r="F2" s="187"/>
      <c r="G2" s="187"/>
      <c r="H2" s="187"/>
      <c r="I2" s="187"/>
      <c r="J2" s="187"/>
      <c r="K2" s="187"/>
    </row>
    <row r="3" spans="1:11" ht="15" customHeight="1">
      <c r="A3" s="185"/>
      <c r="B3" s="185"/>
      <c r="C3" s="187"/>
      <c r="D3" s="187"/>
      <c r="E3" s="187"/>
      <c r="F3" s="187"/>
      <c r="G3" s="187"/>
      <c r="H3" s="187"/>
      <c r="I3" s="187"/>
      <c r="J3" s="187"/>
      <c r="K3" s="187"/>
    </row>
    <row r="4" spans="1:11" ht="15" customHeight="1">
      <c r="A4" s="185"/>
      <c r="B4" s="185"/>
      <c r="C4" s="187"/>
      <c r="D4" s="187"/>
      <c r="E4" s="187"/>
      <c r="F4" s="187"/>
      <c r="G4" s="187"/>
      <c r="H4" s="187"/>
      <c r="I4" s="187"/>
      <c r="J4" s="187"/>
      <c r="K4" s="187"/>
    </row>
    <row r="5" spans="1:11" ht="15" customHeight="1">
      <c r="A5" s="185"/>
      <c r="B5" s="185"/>
      <c r="C5" s="187"/>
      <c r="D5" s="187"/>
      <c r="E5" s="187"/>
      <c r="F5" s="187"/>
      <c r="G5" s="187"/>
      <c r="H5" s="187"/>
      <c r="I5" s="187"/>
      <c r="J5" s="187"/>
      <c r="K5" s="187"/>
    </row>
    <row r="6" spans="1:11" ht="15" customHeight="1">
      <c r="A6" s="185"/>
      <c r="B6" s="185"/>
      <c r="C6" s="187"/>
      <c r="D6" s="187"/>
      <c r="E6" s="187"/>
      <c r="F6" s="187"/>
      <c r="G6" s="187"/>
      <c r="H6" s="187"/>
      <c r="I6" s="187"/>
      <c r="J6" s="187"/>
      <c r="K6" s="187"/>
    </row>
    <row r="7" spans="1:11">
      <c r="A7" s="185"/>
      <c r="B7" s="185"/>
      <c r="C7" s="185"/>
      <c r="D7" s="185"/>
      <c r="E7" s="185"/>
      <c r="F7" s="185"/>
      <c r="G7" s="185"/>
      <c r="H7" s="185"/>
      <c r="I7" s="185"/>
      <c r="J7" s="185"/>
      <c r="K7" s="185"/>
    </row>
    <row r="8" spans="1:11">
      <c r="A8" s="185"/>
      <c r="B8" s="185"/>
      <c r="C8" s="185"/>
      <c r="D8" s="185"/>
      <c r="E8" s="185"/>
      <c r="F8" s="185"/>
      <c r="G8" s="185"/>
      <c r="H8" s="185"/>
      <c r="I8" s="185"/>
      <c r="J8" s="185"/>
      <c r="K8" s="185"/>
    </row>
    <row r="9" spans="1:11">
      <c r="A9" s="185"/>
      <c r="B9" s="185"/>
      <c r="C9" s="185"/>
      <c r="D9" s="185"/>
      <c r="E9" s="185"/>
      <c r="F9" s="185"/>
      <c r="G9" s="185"/>
      <c r="H9" s="185"/>
      <c r="I9" s="185"/>
      <c r="J9" s="185"/>
      <c r="K9" s="185"/>
    </row>
    <row r="10" spans="1:11">
      <c r="A10" s="185"/>
      <c r="B10" s="185"/>
      <c r="C10" s="185"/>
      <c r="D10" s="185"/>
      <c r="E10" s="185"/>
      <c r="F10" s="185"/>
      <c r="G10" s="185"/>
      <c r="H10" s="185"/>
      <c r="I10" s="185"/>
      <c r="J10" s="185"/>
      <c r="K10" s="185"/>
    </row>
    <row r="11" spans="1:11">
      <c r="A11" s="185"/>
      <c r="B11" s="185"/>
      <c r="C11" s="185"/>
      <c r="D11" s="185"/>
      <c r="E11" s="185"/>
      <c r="F11" s="185"/>
      <c r="G11" s="185"/>
      <c r="H11" s="185"/>
      <c r="I11" s="185"/>
      <c r="J11" s="185"/>
      <c r="K11" s="185"/>
    </row>
    <row r="12" spans="1:11">
      <c r="A12" s="185"/>
      <c r="B12" s="185"/>
      <c r="C12" s="185"/>
      <c r="D12" s="185"/>
      <c r="E12" s="185"/>
      <c r="F12" s="185"/>
      <c r="G12" s="185"/>
      <c r="H12" s="185"/>
      <c r="I12" s="185"/>
      <c r="J12" s="185"/>
      <c r="K12" s="185"/>
    </row>
    <row r="13" spans="1:11">
      <c r="A13" s="185"/>
      <c r="B13" s="185"/>
      <c r="C13" s="185"/>
      <c r="D13" s="185"/>
      <c r="E13" s="185"/>
      <c r="F13" s="185"/>
      <c r="G13" s="185"/>
      <c r="H13" s="185"/>
      <c r="I13" s="185"/>
      <c r="J13" s="185"/>
      <c r="K13" s="185"/>
    </row>
    <row r="14" spans="1:11">
      <c r="A14" s="185"/>
      <c r="B14" s="185"/>
      <c r="C14" s="185"/>
      <c r="D14" s="185"/>
      <c r="E14" s="185"/>
      <c r="F14" s="185"/>
      <c r="G14" s="185"/>
      <c r="H14" s="185"/>
      <c r="I14" s="185"/>
      <c r="J14" s="185"/>
      <c r="K14" s="185"/>
    </row>
    <row r="15" spans="1:11">
      <c r="A15" s="185"/>
      <c r="B15" s="185"/>
      <c r="C15" s="185"/>
      <c r="D15" s="185"/>
      <c r="E15" s="185"/>
      <c r="F15" s="185"/>
      <c r="G15" s="185"/>
      <c r="H15" s="185"/>
      <c r="I15" s="185"/>
      <c r="J15" s="185"/>
      <c r="K15" s="185"/>
    </row>
    <row r="16" spans="1:11">
      <c r="A16" s="185"/>
      <c r="B16" s="185"/>
      <c r="C16" s="185"/>
      <c r="D16" s="185"/>
      <c r="E16" s="185"/>
      <c r="F16" s="185"/>
      <c r="G16" s="185"/>
      <c r="H16" s="185"/>
      <c r="I16" s="185"/>
      <c r="J16" s="185"/>
      <c r="K16" s="185"/>
    </row>
    <row r="17" spans="1:11">
      <c r="A17" s="185"/>
      <c r="B17" s="185"/>
      <c r="C17" s="185"/>
      <c r="D17" s="185"/>
      <c r="E17" s="185"/>
      <c r="F17" s="185"/>
      <c r="G17" s="185"/>
      <c r="H17" s="185"/>
      <c r="I17" s="185"/>
      <c r="J17" s="185"/>
      <c r="K17" s="185"/>
    </row>
    <row r="18" spans="1:11">
      <c r="A18" s="185"/>
      <c r="B18" s="185"/>
      <c r="C18" s="185"/>
      <c r="D18" s="185"/>
      <c r="E18" s="185"/>
      <c r="F18" s="185"/>
      <c r="G18" s="185"/>
      <c r="H18" s="185"/>
      <c r="I18" s="185"/>
      <c r="J18" s="185"/>
      <c r="K18" s="185"/>
    </row>
    <row r="19" spans="1:11">
      <c r="A19" s="185"/>
      <c r="B19" s="185"/>
      <c r="C19" s="185"/>
      <c r="D19" s="185"/>
      <c r="E19" s="185"/>
      <c r="F19" s="185"/>
      <c r="G19" s="185"/>
      <c r="H19" s="185"/>
      <c r="I19" s="185"/>
      <c r="J19" s="185"/>
      <c r="K19" s="185"/>
    </row>
    <row r="20" spans="1:11">
      <c r="A20" s="185"/>
      <c r="B20" s="185"/>
      <c r="C20" s="185"/>
      <c r="D20" s="185"/>
      <c r="E20" s="185"/>
      <c r="F20" s="185"/>
      <c r="G20" s="185"/>
      <c r="H20" s="185"/>
      <c r="I20" s="185"/>
      <c r="J20" s="185"/>
      <c r="K20" s="185"/>
    </row>
    <row r="21" spans="1:11">
      <c r="A21" s="185"/>
      <c r="B21" s="185"/>
      <c r="C21" s="185"/>
      <c r="D21" s="185"/>
      <c r="E21" s="185"/>
      <c r="F21" s="185"/>
      <c r="G21" s="185"/>
      <c r="H21" s="185"/>
      <c r="I21" s="185"/>
      <c r="J21" s="185"/>
      <c r="K21" s="185"/>
    </row>
    <row r="22" spans="1:11">
      <c r="A22" s="185"/>
      <c r="B22" s="185"/>
      <c r="C22" s="185"/>
      <c r="D22" s="185"/>
      <c r="E22" s="185"/>
      <c r="F22" s="185"/>
      <c r="G22" s="185"/>
      <c r="H22" s="185"/>
      <c r="I22" s="185"/>
      <c r="J22" s="185"/>
      <c r="K22" s="185"/>
    </row>
    <row r="23" spans="1:11">
      <c r="A23" s="185"/>
      <c r="B23" s="185"/>
      <c r="C23" s="185"/>
      <c r="D23" s="185"/>
      <c r="E23" s="185"/>
      <c r="F23" s="185"/>
      <c r="G23" s="185"/>
      <c r="H23" s="185"/>
      <c r="I23" s="185"/>
      <c r="J23" s="185"/>
      <c r="K23" s="185"/>
    </row>
    <row r="24" spans="1:11">
      <c r="A24" s="185"/>
      <c r="B24" s="185"/>
      <c r="C24" s="185"/>
      <c r="D24" s="185"/>
      <c r="E24" s="185"/>
      <c r="F24" s="185"/>
      <c r="G24" s="185"/>
      <c r="H24" s="185"/>
      <c r="I24" s="185"/>
      <c r="J24" s="185"/>
      <c r="K24" s="185"/>
    </row>
    <row r="25" spans="1:11">
      <c r="A25" s="185"/>
      <c r="B25" s="185"/>
      <c r="C25" s="185"/>
      <c r="D25" s="185"/>
      <c r="E25" s="185"/>
      <c r="F25" s="185"/>
      <c r="G25" s="185"/>
      <c r="H25" s="185"/>
      <c r="I25" s="185"/>
      <c r="J25" s="185"/>
      <c r="K25" s="185"/>
    </row>
    <row r="26" spans="1:11">
      <c r="A26" s="185"/>
      <c r="B26" s="185"/>
      <c r="C26" s="185"/>
      <c r="D26" s="185"/>
      <c r="E26" s="185"/>
      <c r="F26" s="185"/>
      <c r="G26" s="185"/>
      <c r="H26" s="185"/>
      <c r="I26" s="185"/>
      <c r="J26" s="185"/>
      <c r="K26" s="185"/>
    </row>
    <row r="27" spans="1:11">
      <c r="A27" s="185"/>
      <c r="B27" s="185"/>
      <c r="C27" s="185"/>
      <c r="D27" s="185"/>
      <c r="E27" s="185"/>
      <c r="F27" s="185"/>
      <c r="G27" s="185"/>
      <c r="H27" s="185"/>
      <c r="I27" s="185"/>
      <c r="J27" s="185"/>
      <c r="K27" s="185"/>
    </row>
    <row r="28" spans="1:11">
      <c r="A28" s="185"/>
      <c r="B28" s="185"/>
      <c r="C28" s="185"/>
      <c r="D28" s="185"/>
      <c r="E28" s="185"/>
      <c r="F28" s="185"/>
      <c r="G28" s="185"/>
      <c r="H28" s="185"/>
      <c r="I28" s="185"/>
      <c r="J28" s="185"/>
      <c r="K28" s="185"/>
    </row>
    <row r="29" spans="1:11">
      <c r="A29" s="185"/>
      <c r="B29" s="185"/>
      <c r="C29" s="185"/>
      <c r="D29" s="185"/>
      <c r="E29" s="185"/>
      <c r="F29" s="185"/>
      <c r="G29" s="185"/>
      <c r="H29" s="185"/>
      <c r="I29" s="185"/>
      <c r="J29" s="185"/>
      <c r="K29" s="185"/>
    </row>
    <row r="30" spans="1:11">
      <c r="A30" s="185"/>
      <c r="B30" s="185"/>
      <c r="C30" s="185"/>
      <c r="D30" s="185"/>
      <c r="E30" s="185"/>
      <c r="F30" s="185"/>
      <c r="G30" s="185"/>
      <c r="H30" s="185"/>
      <c r="I30" s="185"/>
      <c r="J30" s="185"/>
      <c r="K30" s="185"/>
    </row>
    <row r="31" spans="1:11">
      <c r="A31" s="185"/>
      <c r="B31" s="185"/>
      <c r="C31" s="185"/>
      <c r="D31" s="185"/>
      <c r="E31" s="185"/>
      <c r="F31" s="185"/>
      <c r="G31" s="185"/>
      <c r="H31" s="185"/>
      <c r="I31" s="185"/>
      <c r="J31" s="185"/>
      <c r="K31" s="185"/>
    </row>
    <row r="32" spans="1:11">
      <c r="A32" s="185"/>
      <c r="B32" s="185"/>
      <c r="C32" s="185"/>
      <c r="D32" s="185"/>
      <c r="E32" s="185"/>
      <c r="F32" s="185"/>
      <c r="G32" s="185"/>
      <c r="H32" s="185"/>
      <c r="I32" s="185"/>
      <c r="J32" s="185"/>
      <c r="K32" s="185"/>
    </row>
    <row r="33" spans="1:11">
      <c r="A33" s="185"/>
      <c r="B33" s="185"/>
      <c r="C33" s="185"/>
      <c r="D33" s="185"/>
      <c r="E33" s="185"/>
      <c r="F33" s="185"/>
      <c r="G33" s="185"/>
      <c r="H33" s="185"/>
      <c r="I33" s="185"/>
      <c r="J33" s="185"/>
      <c r="K33" s="185"/>
    </row>
    <row r="34" spans="1:11">
      <c r="A34" s="185"/>
      <c r="B34" s="185"/>
      <c r="C34" s="185"/>
      <c r="D34" s="185"/>
      <c r="E34" s="185"/>
      <c r="F34" s="185"/>
      <c r="G34" s="185"/>
      <c r="H34" s="185"/>
      <c r="I34" s="185"/>
      <c r="J34" s="185"/>
      <c r="K34" s="185"/>
    </row>
    <row r="35" spans="1:11">
      <c r="A35" s="185"/>
      <c r="B35" s="185"/>
      <c r="C35" s="185"/>
      <c r="D35" s="185"/>
      <c r="E35" s="185"/>
      <c r="F35" s="185"/>
      <c r="G35" s="185"/>
      <c r="H35" s="185"/>
      <c r="I35" s="185"/>
      <c r="J35" s="185"/>
      <c r="K35" s="185"/>
    </row>
    <row r="39" spans="1:11" ht="45">
      <c r="B39" s="83" t="s">
        <v>193</v>
      </c>
    </row>
  </sheetData>
  <mergeCells count="3">
    <mergeCell ref="A1:B6"/>
    <mergeCell ref="C1:K6"/>
    <mergeCell ref="A7:K35"/>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34CFC-4D4E-4836-A499-A43D7120BE8C}">
  <dimension ref="A1:CL14"/>
  <sheetViews>
    <sheetView topLeftCell="F4" workbookViewId="0">
      <selection activeCell="O7" sqref="O7"/>
    </sheetView>
  </sheetViews>
  <sheetFormatPr baseColWidth="10" defaultRowHeight="15"/>
  <cols>
    <col min="1" max="1" width="21.42578125" customWidth="1"/>
    <col min="2" max="2" width="14.85546875" customWidth="1"/>
    <col min="3" max="3" width="35.140625" customWidth="1"/>
    <col min="4" max="4" width="15.28515625" customWidth="1"/>
    <col min="5" max="5" width="46.28515625" customWidth="1"/>
    <col min="6" max="6" width="30.140625" customWidth="1"/>
    <col min="7" max="7" width="16.140625" customWidth="1"/>
    <col min="8" max="8" width="19.140625" customWidth="1"/>
    <col min="9" max="9" width="18.28515625" customWidth="1"/>
    <col min="10" max="10" width="37.5703125" customWidth="1"/>
    <col min="11" max="11" width="16.28515625" customWidth="1"/>
    <col min="12" max="12" width="16.140625" customWidth="1"/>
    <col min="13" max="13" width="17.85546875" customWidth="1"/>
    <col min="14" max="14" width="17.42578125" customWidth="1"/>
    <col min="15" max="15" width="16.85546875" customWidth="1"/>
  </cols>
  <sheetData>
    <row r="1" spans="1:90">
      <c r="A1" s="185"/>
      <c r="B1" s="391" t="s">
        <v>196</v>
      </c>
      <c r="C1" s="391"/>
      <c r="D1" s="391"/>
      <c r="E1" s="391"/>
      <c r="F1" s="391"/>
      <c r="G1" s="391"/>
      <c r="H1" s="391"/>
      <c r="I1" s="391"/>
      <c r="J1" s="391"/>
      <c r="K1" s="391"/>
      <c r="L1" s="391"/>
      <c r="M1" s="391"/>
      <c r="N1" s="391"/>
      <c r="O1" s="391"/>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row>
    <row r="2" spans="1:90" ht="30.75" customHeight="1">
      <c r="A2" s="185"/>
      <c r="B2" s="391"/>
      <c r="C2" s="391"/>
      <c r="D2" s="391"/>
      <c r="E2" s="391"/>
      <c r="F2" s="391"/>
      <c r="G2" s="391"/>
      <c r="H2" s="391"/>
      <c r="I2" s="391"/>
      <c r="J2" s="391"/>
      <c r="K2" s="391"/>
      <c r="L2" s="391"/>
      <c r="M2" s="391"/>
      <c r="N2" s="391"/>
      <c r="O2" s="391"/>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row>
    <row r="3" spans="1:90" ht="30" customHeight="1">
      <c r="A3" s="186"/>
      <c r="B3" s="392"/>
      <c r="C3" s="392"/>
      <c r="D3" s="392"/>
      <c r="E3" s="392"/>
      <c r="F3" s="392"/>
      <c r="G3" s="392"/>
      <c r="H3" s="392"/>
      <c r="I3" s="392"/>
      <c r="J3" s="392"/>
      <c r="K3" s="392"/>
      <c r="L3" s="392"/>
      <c r="M3" s="392"/>
      <c r="N3" s="392"/>
      <c r="O3" s="392"/>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c r="BO3" s="48"/>
      <c r="BP3" s="48"/>
      <c r="BQ3" s="48"/>
      <c r="BR3" s="48"/>
      <c r="BS3" s="48"/>
      <c r="BT3" s="48"/>
      <c r="BU3" s="48"/>
      <c r="BV3" s="48"/>
      <c r="BW3" s="48"/>
      <c r="BX3" s="48"/>
      <c r="BY3" s="48"/>
      <c r="BZ3" s="48"/>
      <c r="CA3" s="48"/>
      <c r="CB3" s="48"/>
      <c r="CC3" s="48"/>
      <c r="CD3" s="48"/>
      <c r="CE3" s="48"/>
      <c r="CF3" s="48"/>
      <c r="CG3" s="48"/>
      <c r="CH3" s="48"/>
      <c r="CI3" s="48"/>
      <c r="CJ3" s="48"/>
      <c r="CK3" s="48"/>
      <c r="CL3" s="48"/>
    </row>
    <row r="4" spans="1:90">
      <c r="A4" s="393" t="s">
        <v>220</v>
      </c>
      <c r="B4" s="393"/>
      <c r="C4" s="393"/>
      <c r="D4" s="393"/>
      <c r="E4" s="393" t="s">
        <v>221</v>
      </c>
      <c r="F4" s="393"/>
      <c r="G4" s="393"/>
      <c r="H4" s="393"/>
      <c r="I4" s="393"/>
      <c r="J4" s="393"/>
      <c r="K4" s="393" t="s">
        <v>222</v>
      </c>
      <c r="L4" s="393"/>
      <c r="M4" s="393"/>
      <c r="N4" s="393"/>
      <c r="O4" s="394" t="s">
        <v>11</v>
      </c>
    </row>
    <row r="5" spans="1:90" ht="30">
      <c r="A5" s="92" t="s">
        <v>223</v>
      </c>
      <c r="B5" s="92" t="s">
        <v>224</v>
      </c>
      <c r="C5" s="92" t="s">
        <v>225</v>
      </c>
      <c r="D5" s="92" t="s">
        <v>226</v>
      </c>
      <c r="E5" s="92" t="s">
        <v>227</v>
      </c>
      <c r="F5" s="92" t="s">
        <v>228</v>
      </c>
      <c r="G5" s="396" t="s">
        <v>229</v>
      </c>
      <c r="H5" s="397"/>
      <c r="I5" s="92" t="s">
        <v>230</v>
      </c>
      <c r="J5" s="92" t="s">
        <v>231</v>
      </c>
      <c r="K5" s="92" t="s">
        <v>232</v>
      </c>
      <c r="L5" s="92" t="s">
        <v>233</v>
      </c>
      <c r="M5" s="92" t="s">
        <v>234</v>
      </c>
      <c r="N5" s="92" t="s">
        <v>235</v>
      </c>
      <c r="O5" s="395"/>
    </row>
    <row r="6" spans="1:90" s="48" customFormat="1" ht="392.25" customHeight="1">
      <c r="A6" s="118" t="s">
        <v>335</v>
      </c>
      <c r="B6" s="118">
        <v>14016</v>
      </c>
      <c r="C6" s="119" t="s">
        <v>336</v>
      </c>
      <c r="D6" s="120" t="s">
        <v>337</v>
      </c>
      <c r="E6" s="121" t="s">
        <v>338</v>
      </c>
      <c r="F6" s="122" t="s">
        <v>339</v>
      </c>
      <c r="G6" s="398" t="s">
        <v>340</v>
      </c>
      <c r="H6" s="399"/>
      <c r="I6" s="120" t="s">
        <v>341</v>
      </c>
      <c r="J6" s="98" t="s">
        <v>342</v>
      </c>
      <c r="K6" s="123">
        <v>45658</v>
      </c>
      <c r="L6" s="123">
        <v>46022</v>
      </c>
      <c r="M6" s="123">
        <v>46022</v>
      </c>
      <c r="N6" s="120" t="s">
        <v>343</v>
      </c>
      <c r="O6" s="158">
        <v>0.25</v>
      </c>
    </row>
    <row r="9" spans="1:90">
      <c r="A9" s="390" t="s">
        <v>254</v>
      </c>
      <c r="B9" s="390" t="s">
        <v>79</v>
      </c>
    </row>
    <row r="10" spans="1:90">
      <c r="A10" s="390"/>
      <c r="B10" s="390"/>
    </row>
    <row r="11" spans="1:90">
      <c r="A11" s="390"/>
      <c r="B11" s="390"/>
    </row>
    <row r="12" spans="1:90">
      <c r="A12" s="390"/>
      <c r="B12" s="390"/>
    </row>
    <row r="13" spans="1:90" ht="30" customHeight="1">
      <c r="A13" s="390"/>
      <c r="B13" s="390"/>
    </row>
    <row r="14" spans="1:90">
      <c r="A14" s="390"/>
      <c r="B14" s="390"/>
    </row>
  </sheetData>
  <mergeCells count="10">
    <mergeCell ref="A9:A14"/>
    <mergeCell ref="B9:B14"/>
    <mergeCell ref="A1:A3"/>
    <mergeCell ref="B1:O3"/>
    <mergeCell ref="A4:D4"/>
    <mergeCell ref="E4:J4"/>
    <mergeCell ref="K4:N4"/>
    <mergeCell ref="O4:O5"/>
    <mergeCell ref="G5:H5"/>
    <mergeCell ref="G6:H6"/>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B4D52-9C7E-4447-B5EC-5ED2C3D2541B}">
  <dimension ref="A1:CL16"/>
  <sheetViews>
    <sheetView topLeftCell="C1" workbookViewId="0">
      <selection activeCell="J14" sqref="J14"/>
    </sheetView>
  </sheetViews>
  <sheetFormatPr baseColWidth="10" defaultRowHeight="15"/>
  <cols>
    <col min="1" max="1" width="23.7109375" customWidth="1"/>
    <col min="2" max="2" width="21.42578125" customWidth="1"/>
    <col min="3" max="3" width="37.140625" customWidth="1"/>
    <col min="4" max="4" width="21.7109375" customWidth="1"/>
    <col min="5" max="5" width="21.28515625" customWidth="1"/>
    <col min="6" max="6" width="15" customWidth="1"/>
    <col min="7" max="7" width="15.42578125" customWidth="1"/>
    <col min="8" max="8" width="19.85546875" customWidth="1"/>
    <col min="9" max="9" width="18.140625" customWidth="1"/>
    <col min="10" max="10" width="16.85546875" customWidth="1"/>
    <col min="11" max="11" width="17.28515625" customWidth="1"/>
    <col min="12" max="12" width="16.140625" customWidth="1"/>
    <col min="13" max="13" width="17.28515625" customWidth="1"/>
    <col min="14" max="14" width="19.28515625" customWidth="1"/>
    <col min="15" max="15" width="17.85546875" customWidth="1"/>
  </cols>
  <sheetData>
    <row r="1" spans="1:90">
      <c r="A1" s="185"/>
      <c r="B1" s="391" t="s">
        <v>197</v>
      </c>
      <c r="C1" s="391"/>
      <c r="D1" s="391"/>
      <c r="E1" s="391"/>
      <c r="F1" s="391"/>
      <c r="G1" s="391"/>
      <c r="H1" s="391"/>
      <c r="I1" s="391"/>
      <c r="J1" s="391"/>
      <c r="K1" s="391"/>
      <c r="L1" s="391"/>
      <c r="M1" s="391"/>
      <c r="N1" s="391"/>
      <c r="O1" s="391"/>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row>
    <row r="2" spans="1:90" ht="30.75" customHeight="1">
      <c r="A2" s="185"/>
      <c r="B2" s="391"/>
      <c r="C2" s="391"/>
      <c r="D2" s="391"/>
      <c r="E2" s="391"/>
      <c r="F2" s="391"/>
      <c r="G2" s="391"/>
      <c r="H2" s="391"/>
      <c r="I2" s="391"/>
      <c r="J2" s="391"/>
      <c r="K2" s="391"/>
      <c r="L2" s="391"/>
      <c r="M2" s="391"/>
      <c r="N2" s="391"/>
      <c r="O2" s="391"/>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row>
    <row r="3" spans="1:90" ht="26.25" customHeight="1">
      <c r="A3" s="186"/>
      <c r="B3" s="392"/>
      <c r="C3" s="392"/>
      <c r="D3" s="392"/>
      <c r="E3" s="392"/>
      <c r="F3" s="392"/>
      <c r="G3" s="392"/>
      <c r="H3" s="392"/>
      <c r="I3" s="392"/>
      <c r="J3" s="392"/>
      <c r="K3" s="392"/>
      <c r="L3" s="392"/>
      <c r="M3" s="392"/>
      <c r="N3" s="392"/>
      <c r="O3" s="392"/>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c r="BO3" s="48"/>
      <c r="BP3" s="48"/>
      <c r="BQ3" s="48"/>
      <c r="BR3" s="48"/>
      <c r="BS3" s="48"/>
      <c r="BT3" s="48"/>
      <c r="BU3" s="48"/>
      <c r="BV3" s="48"/>
      <c r="BW3" s="48"/>
      <c r="BX3" s="48"/>
      <c r="BY3" s="48"/>
      <c r="BZ3" s="48"/>
      <c r="CA3" s="48"/>
      <c r="CB3" s="48"/>
      <c r="CC3" s="48"/>
      <c r="CD3" s="48"/>
      <c r="CE3" s="48"/>
      <c r="CF3" s="48"/>
      <c r="CG3" s="48"/>
      <c r="CH3" s="48"/>
      <c r="CI3" s="48"/>
      <c r="CJ3" s="48"/>
      <c r="CK3" s="48"/>
      <c r="CL3" s="48"/>
    </row>
    <row r="4" spans="1:90" s="22" customFormat="1" ht="35.25" customHeight="1">
      <c r="A4" s="400" t="s">
        <v>20</v>
      </c>
      <c r="B4" s="84" t="s">
        <v>1</v>
      </c>
      <c r="C4" s="85" t="s">
        <v>2</v>
      </c>
      <c r="D4" s="86" t="s">
        <v>1</v>
      </c>
      <c r="E4" s="402" t="s">
        <v>3</v>
      </c>
      <c r="F4" s="404" t="s">
        <v>4</v>
      </c>
      <c r="G4" s="405"/>
      <c r="H4" s="402" t="s">
        <v>5</v>
      </c>
      <c r="I4" s="87" t="s">
        <v>6</v>
      </c>
      <c r="J4" s="84" t="s">
        <v>7</v>
      </c>
      <c r="K4" s="87" t="s">
        <v>8</v>
      </c>
      <c r="L4" s="87" t="s">
        <v>7</v>
      </c>
      <c r="M4" s="87" t="s">
        <v>9</v>
      </c>
      <c r="N4" s="88" t="s">
        <v>10</v>
      </c>
      <c r="O4" s="394" t="s">
        <v>11</v>
      </c>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c r="BB4" s="49"/>
      <c r="BC4" s="49"/>
      <c r="BD4" s="49"/>
      <c r="BE4" s="49"/>
      <c r="BF4" s="49"/>
      <c r="BG4" s="49"/>
      <c r="BH4" s="49"/>
      <c r="BI4" s="49"/>
      <c r="BJ4" s="49"/>
      <c r="BK4" s="49"/>
      <c r="BL4" s="49"/>
      <c r="BM4" s="49"/>
      <c r="BN4" s="49"/>
      <c r="BO4" s="49"/>
      <c r="BP4" s="49"/>
      <c r="BQ4" s="49"/>
      <c r="BR4" s="49"/>
      <c r="BS4" s="49"/>
      <c r="BT4" s="49"/>
      <c r="BU4" s="49"/>
      <c r="BV4" s="49"/>
      <c r="BW4" s="49"/>
      <c r="BX4" s="49"/>
      <c r="BY4" s="49"/>
      <c r="BZ4" s="49"/>
      <c r="CA4" s="49"/>
      <c r="CB4" s="49"/>
      <c r="CC4" s="49"/>
      <c r="CD4" s="49"/>
      <c r="CE4" s="49"/>
      <c r="CF4" s="49"/>
      <c r="CG4" s="49"/>
      <c r="CH4" s="49"/>
      <c r="CI4" s="49"/>
      <c r="CJ4" s="49"/>
      <c r="CK4" s="49"/>
      <c r="CL4" s="49"/>
    </row>
    <row r="5" spans="1:90" s="22" customFormat="1" ht="30" customHeight="1">
      <c r="A5" s="401"/>
      <c r="B5" s="86" t="s">
        <v>12</v>
      </c>
      <c r="C5" s="89" t="s">
        <v>13</v>
      </c>
      <c r="D5" s="90" t="s">
        <v>14</v>
      </c>
      <c r="E5" s="403"/>
      <c r="F5" s="90" t="s">
        <v>15</v>
      </c>
      <c r="G5" s="90" t="s">
        <v>16</v>
      </c>
      <c r="H5" s="403"/>
      <c r="I5" s="87" t="s">
        <v>17</v>
      </c>
      <c r="J5" s="84" t="s">
        <v>18</v>
      </c>
      <c r="K5" s="87" t="s">
        <v>19</v>
      </c>
      <c r="L5" s="87" t="s">
        <v>20</v>
      </c>
      <c r="M5" s="87" t="s">
        <v>20</v>
      </c>
      <c r="N5" s="91" t="s">
        <v>21</v>
      </c>
      <c r="O5" s="395"/>
      <c r="P5" s="49"/>
      <c r="Q5" s="49"/>
      <c r="R5" s="49"/>
      <c r="S5" s="49"/>
      <c r="T5" s="49"/>
      <c r="U5" s="49"/>
      <c r="V5" s="49"/>
      <c r="W5" s="49"/>
      <c r="X5" s="49"/>
      <c r="Y5" s="49"/>
      <c r="Z5" s="49"/>
      <c r="AA5" s="49"/>
      <c r="AB5" s="49"/>
      <c r="AC5" s="49"/>
      <c r="AD5" s="49"/>
      <c r="AE5" s="49"/>
      <c r="AF5" s="49"/>
      <c r="AG5" s="49"/>
      <c r="AH5" s="49"/>
      <c r="AI5" s="49"/>
      <c r="AJ5" s="49"/>
      <c r="AK5" s="49"/>
      <c r="AL5" s="49"/>
      <c r="AM5" s="49"/>
      <c r="AN5" s="49"/>
      <c r="AO5" s="49"/>
      <c r="AP5" s="49"/>
      <c r="AQ5" s="49"/>
      <c r="AR5" s="49"/>
      <c r="AS5" s="49"/>
      <c r="AT5" s="49"/>
      <c r="AU5" s="49"/>
      <c r="AV5" s="49"/>
      <c r="AW5" s="49"/>
      <c r="AX5" s="49"/>
      <c r="AY5" s="49"/>
      <c r="AZ5" s="49"/>
      <c r="BA5" s="49"/>
      <c r="BB5" s="49"/>
      <c r="BC5" s="49"/>
      <c r="BD5" s="49"/>
      <c r="BE5" s="49"/>
      <c r="BF5" s="49"/>
      <c r="BG5" s="49"/>
      <c r="BH5" s="49"/>
      <c r="BI5" s="49"/>
      <c r="BJ5" s="49"/>
      <c r="BK5" s="49"/>
      <c r="BL5" s="49"/>
      <c r="BM5" s="49"/>
      <c r="BN5" s="49"/>
      <c r="BO5" s="49"/>
      <c r="BP5" s="49"/>
      <c r="BQ5" s="49"/>
      <c r="BR5" s="49"/>
      <c r="BS5" s="49"/>
      <c r="BT5" s="49"/>
      <c r="BU5" s="49"/>
      <c r="BV5" s="49"/>
      <c r="BW5" s="49"/>
      <c r="BX5" s="49"/>
      <c r="BY5" s="49"/>
      <c r="BZ5" s="49"/>
      <c r="CA5" s="49"/>
      <c r="CB5" s="49"/>
      <c r="CC5" s="49"/>
      <c r="CD5" s="49"/>
      <c r="CE5" s="49"/>
      <c r="CF5" s="49"/>
      <c r="CG5" s="49"/>
      <c r="CH5" s="49"/>
      <c r="CI5" s="49"/>
      <c r="CJ5" s="49"/>
      <c r="CK5" s="49"/>
      <c r="CL5" s="49"/>
    </row>
    <row r="6" spans="1:90" ht="72.75" customHeight="1">
      <c r="A6" s="2" t="s">
        <v>198</v>
      </c>
      <c r="B6" s="44" t="s">
        <v>22</v>
      </c>
      <c r="C6" s="130" t="s">
        <v>200</v>
      </c>
      <c r="D6" s="2" t="s">
        <v>199</v>
      </c>
      <c r="E6" s="6" t="s">
        <v>201</v>
      </c>
      <c r="F6" s="30">
        <v>45689</v>
      </c>
      <c r="G6" s="30">
        <v>45838</v>
      </c>
      <c r="H6" s="6">
        <v>1</v>
      </c>
      <c r="I6" s="6">
        <v>0.6</v>
      </c>
      <c r="J6" s="6">
        <f>+I6*H6</f>
        <v>0.6</v>
      </c>
      <c r="K6" s="10">
        <v>0.35</v>
      </c>
      <c r="L6" s="10">
        <f>SUM(J6)*K6</f>
        <v>0.21</v>
      </c>
      <c r="M6" s="45">
        <f>+L6/K6</f>
        <v>0.6</v>
      </c>
      <c r="N6" s="46"/>
      <c r="O6" s="47"/>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c r="BO6" s="48"/>
      <c r="BP6" s="48"/>
      <c r="BQ6" s="48"/>
      <c r="BR6" s="48"/>
      <c r="BS6" s="48"/>
      <c r="BT6" s="48"/>
      <c r="BU6" s="48"/>
      <c r="BV6" s="48"/>
      <c r="BW6" s="48"/>
      <c r="BX6" s="48"/>
      <c r="BY6" s="48"/>
      <c r="BZ6" s="48"/>
      <c r="CA6" s="48"/>
      <c r="CB6" s="48"/>
      <c r="CC6" s="48"/>
      <c r="CD6" s="48"/>
      <c r="CE6" s="48"/>
      <c r="CF6" s="48"/>
      <c r="CG6" s="48"/>
      <c r="CH6" s="48"/>
      <c r="CI6" s="48"/>
      <c r="CJ6" s="48"/>
      <c r="CK6" s="48"/>
      <c r="CL6" s="48"/>
    </row>
    <row r="7" spans="1:90" ht="36.75" customHeight="1">
      <c r="A7" s="192" t="s">
        <v>334</v>
      </c>
      <c r="B7" s="192" t="s">
        <v>58</v>
      </c>
      <c r="C7" s="302" t="s">
        <v>205</v>
      </c>
      <c r="D7" s="192" t="s">
        <v>206</v>
      </c>
      <c r="E7" s="289" t="s">
        <v>207</v>
      </c>
      <c r="F7" s="30">
        <v>45658</v>
      </c>
      <c r="G7" s="30">
        <v>45838</v>
      </c>
      <c r="H7" s="289">
        <v>1</v>
      </c>
      <c r="I7" s="289"/>
      <c r="J7" s="289">
        <f t="shared" ref="J7" si="0">+I7*H7</f>
        <v>0</v>
      </c>
      <c r="K7" s="201">
        <v>0.3</v>
      </c>
      <c r="L7" s="201">
        <f>SUM(J7)*K7</f>
        <v>0</v>
      </c>
      <c r="M7" s="235">
        <f>+L7/K7</f>
        <v>0</v>
      </c>
      <c r="N7" s="212"/>
      <c r="O7" s="214"/>
      <c r="P7" s="48"/>
      <c r="Q7" s="48"/>
      <c r="R7" s="48"/>
      <c r="S7" s="48"/>
      <c r="T7" s="48"/>
      <c r="U7" s="48"/>
      <c r="V7" s="48"/>
      <c r="W7" s="48"/>
      <c r="X7" s="48"/>
      <c r="Y7" s="48"/>
      <c r="Z7" s="48"/>
      <c r="AA7" s="48"/>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c r="BB7" s="48"/>
      <c r="BC7" s="48"/>
      <c r="BD7" s="48"/>
      <c r="BE7" s="48"/>
      <c r="BF7" s="48"/>
      <c r="BG7" s="48"/>
      <c r="BH7" s="48"/>
      <c r="BI7" s="48"/>
      <c r="BJ7" s="48"/>
      <c r="BK7" s="48"/>
      <c r="BL7" s="48"/>
      <c r="BM7" s="48"/>
      <c r="BN7" s="48"/>
      <c r="BO7" s="48"/>
      <c r="BP7" s="48"/>
      <c r="BQ7" s="48"/>
      <c r="BR7" s="48"/>
      <c r="BS7" s="48"/>
      <c r="BT7" s="48"/>
      <c r="BU7" s="48"/>
      <c r="BV7" s="48"/>
      <c r="BW7" s="48"/>
      <c r="BX7" s="48"/>
      <c r="BY7" s="48"/>
      <c r="BZ7" s="48"/>
      <c r="CA7" s="48"/>
      <c r="CB7" s="48"/>
      <c r="CC7" s="48"/>
      <c r="CD7" s="48"/>
      <c r="CE7" s="48"/>
      <c r="CF7" s="48"/>
      <c r="CG7" s="48"/>
      <c r="CH7" s="48"/>
      <c r="CI7" s="48"/>
      <c r="CJ7" s="48"/>
      <c r="CK7" s="48"/>
      <c r="CL7" s="48"/>
    </row>
    <row r="8" spans="1:90" ht="36" customHeight="1">
      <c r="A8" s="194"/>
      <c r="B8" s="194"/>
      <c r="C8" s="304"/>
      <c r="D8" s="194"/>
      <c r="E8" s="291"/>
      <c r="F8" s="30">
        <v>45839</v>
      </c>
      <c r="G8" s="30">
        <v>46021</v>
      </c>
      <c r="H8" s="291"/>
      <c r="I8" s="291"/>
      <c r="J8" s="291"/>
      <c r="K8" s="203"/>
      <c r="L8" s="203"/>
      <c r="M8" s="313"/>
      <c r="N8" s="310"/>
      <c r="O8" s="311"/>
      <c r="P8" s="48"/>
      <c r="Q8" s="48"/>
      <c r="R8" s="48"/>
      <c r="S8" s="48"/>
      <c r="T8" s="48"/>
      <c r="U8" s="48"/>
      <c r="V8" s="48"/>
      <c r="W8" s="48"/>
      <c r="X8" s="48"/>
      <c r="Y8" s="48"/>
      <c r="Z8" s="48"/>
      <c r="AA8" s="48"/>
      <c r="AB8" s="48"/>
      <c r="AC8" s="48"/>
      <c r="AD8" s="48"/>
      <c r="AE8" s="48"/>
      <c r="AF8" s="48"/>
      <c r="AG8" s="48"/>
      <c r="AH8" s="48"/>
      <c r="AI8" s="48"/>
      <c r="AJ8" s="48"/>
      <c r="AK8" s="48"/>
      <c r="AL8" s="48"/>
      <c r="AM8" s="48"/>
      <c r="AN8" s="48"/>
      <c r="AO8" s="48"/>
      <c r="AP8" s="48"/>
      <c r="AQ8" s="48"/>
      <c r="AR8" s="48"/>
      <c r="AS8" s="48"/>
      <c r="AT8" s="48"/>
      <c r="AU8" s="48"/>
      <c r="AV8" s="48"/>
      <c r="AW8" s="48"/>
      <c r="AX8" s="48"/>
      <c r="AY8" s="48"/>
      <c r="AZ8" s="48"/>
      <c r="BA8" s="48"/>
      <c r="BB8" s="48"/>
      <c r="BC8" s="48"/>
      <c r="BD8" s="48"/>
      <c r="BE8" s="48"/>
      <c r="BF8" s="48"/>
      <c r="BG8" s="48"/>
      <c r="BH8" s="48"/>
      <c r="BI8" s="48"/>
      <c r="BJ8" s="48"/>
      <c r="BK8" s="48"/>
      <c r="BL8" s="48"/>
      <c r="BM8" s="48"/>
      <c r="BN8" s="48"/>
      <c r="BO8" s="48"/>
      <c r="BP8" s="48"/>
      <c r="BQ8" s="48"/>
      <c r="BR8" s="48"/>
      <c r="BS8" s="48"/>
      <c r="BT8" s="48"/>
      <c r="BU8" s="48"/>
      <c r="BV8" s="48"/>
      <c r="BW8" s="48"/>
      <c r="BX8" s="48"/>
      <c r="BY8" s="48"/>
      <c r="BZ8" s="48"/>
      <c r="CA8" s="48"/>
      <c r="CB8" s="48"/>
      <c r="CC8" s="48"/>
      <c r="CD8" s="48"/>
      <c r="CE8" s="48"/>
      <c r="CF8" s="48"/>
      <c r="CG8" s="48"/>
      <c r="CH8" s="48"/>
      <c r="CI8" s="48"/>
      <c r="CJ8" s="48"/>
      <c r="CK8" s="48"/>
      <c r="CL8" s="48"/>
    </row>
    <row r="9" spans="1:90" ht="54" customHeight="1">
      <c r="A9" s="192" t="s">
        <v>333</v>
      </c>
      <c r="B9" s="192" t="s">
        <v>22</v>
      </c>
      <c r="C9" s="130" t="s">
        <v>202</v>
      </c>
      <c r="D9" s="2" t="s">
        <v>89</v>
      </c>
      <c r="E9" s="6" t="s">
        <v>203</v>
      </c>
      <c r="F9" s="30">
        <v>45689</v>
      </c>
      <c r="G9" s="30">
        <v>45838</v>
      </c>
      <c r="H9" s="6">
        <v>0.5</v>
      </c>
      <c r="I9" s="6"/>
      <c r="J9" s="6">
        <f>+I9*H9</f>
        <v>0</v>
      </c>
      <c r="K9" s="201">
        <v>0.35</v>
      </c>
      <c r="L9" s="201">
        <f>SUM(J9:J10)*K9</f>
        <v>0</v>
      </c>
      <c r="M9" s="235">
        <f>+L9/K9</f>
        <v>0</v>
      </c>
      <c r="N9" s="212"/>
      <c r="O9" s="214"/>
      <c r="P9" s="48"/>
      <c r="Q9" s="48"/>
      <c r="R9" s="48"/>
      <c r="S9" s="48"/>
      <c r="T9" s="48"/>
      <c r="U9" s="48"/>
      <c r="V9" s="48"/>
      <c r="W9" s="48"/>
      <c r="X9" s="48"/>
      <c r="Y9" s="48"/>
      <c r="Z9" s="48"/>
      <c r="AA9" s="48"/>
      <c r="AB9" s="48"/>
      <c r="AC9" s="48"/>
      <c r="AD9" s="48"/>
      <c r="AE9" s="48"/>
      <c r="AF9" s="48"/>
      <c r="AG9" s="48"/>
      <c r="AH9" s="48"/>
      <c r="AI9" s="48"/>
      <c r="AJ9" s="48"/>
      <c r="AK9" s="48"/>
      <c r="AL9" s="48"/>
      <c r="AM9" s="48"/>
      <c r="AN9" s="48"/>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c r="BO9" s="48"/>
      <c r="BP9" s="48"/>
      <c r="BQ9" s="48"/>
      <c r="BR9" s="48"/>
      <c r="BS9" s="48"/>
      <c r="BT9" s="48"/>
      <c r="BU9" s="48"/>
      <c r="BV9" s="48"/>
      <c r="BW9" s="48"/>
      <c r="BX9" s="48"/>
      <c r="BY9" s="48"/>
      <c r="BZ9" s="48"/>
      <c r="CA9" s="48"/>
      <c r="CB9" s="48"/>
      <c r="CC9" s="48"/>
      <c r="CD9" s="48"/>
      <c r="CE9" s="48"/>
      <c r="CF9" s="48"/>
      <c r="CG9" s="48"/>
      <c r="CH9" s="48"/>
      <c r="CI9" s="48"/>
      <c r="CJ9" s="48"/>
      <c r="CK9" s="48"/>
      <c r="CL9" s="48"/>
    </row>
    <row r="10" spans="1:90" ht="52.5" customHeight="1">
      <c r="A10" s="194"/>
      <c r="B10" s="194"/>
      <c r="C10" s="130" t="s">
        <v>204</v>
      </c>
      <c r="D10" s="2" t="s">
        <v>89</v>
      </c>
      <c r="E10" s="6" t="s">
        <v>203</v>
      </c>
      <c r="F10" s="30">
        <v>45809</v>
      </c>
      <c r="G10" s="30">
        <v>45930</v>
      </c>
      <c r="H10" s="6">
        <v>0.5</v>
      </c>
      <c r="I10" s="6"/>
      <c r="J10" s="6">
        <f>+I10*H10</f>
        <v>0</v>
      </c>
      <c r="K10" s="203"/>
      <c r="L10" s="203"/>
      <c r="M10" s="313"/>
      <c r="N10" s="310"/>
      <c r="O10" s="311"/>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c r="BO10" s="48"/>
      <c r="BP10" s="48"/>
      <c r="BQ10" s="48"/>
      <c r="BR10" s="48"/>
      <c r="BS10" s="48"/>
      <c r="BT10" s="48"/>
      <c r="BU10" s="48"/>
      <c r="BV10" s="48"/>
      <c r="BW10" s="48"/>
      <c r="BX10" s="48"/>
      <c r="BY10" s="48"/>
      <c r="BZ10" s="48"/>
      <c r="CA10" s="48"/>
      <c r="CB10" s="48"/>
      <c r="CC10" s="48"/>
      <c r="CD10" s="48"/>
      <c r="CE10" s="48"/>
      <c r="CF10" s="48"/>
      <c r="CG10" s="48"/>
      <c r="CH10" s="48"/>
      <c r="CI10" s="48"/>
      <c r="CJ10" s="48"/>
      <c r="CK10" s="48"/>
      <c r="CL10" s="48"/>
    </row>
    <row r="11" spans="1:90">
      <c r="A11" s="390" t="s">
        <v>254</v>
      </c>
      <c r="B11" s="406" t="s">
        <v>255</v>
      </c>
      <c r="M11" s="16">
        <f>AVERAGE(M6:M10)</f>
        <v>0.19999999999999998</v>
      </c>
    </row>
    <row r="12" spans="1:90">
      <c r="A12" s="390"/>
      <c r="B12" s="407"/>
    </row>
    <row r="13" spans="1:90">
      <c r="A13" s="390"/>
      <c r="B13" s="407"/>
    </row>
    <row r="14" spans="1:90" ht="30" customHeight="1">
      <c r="A14" s="390"/>
      <c r="B14" s="407"/>
    </row>
    <row r="15" spans="1:90">
      <c r="A15" s="390"/>
      <c r="B15" s="407"/>
    </row>
    <row r="16" spans="1:90">
      <c r="A16" s="390"/>
      <c r="B16" s="407"/>
    </row>
  </sheetData>
  <mergeCells count="29">
    <mergeCell ref="A11:A16"/>
    <mergeCell ref="B11:B16"/>
    <mergeCell ref="N7:N8"/>
    <mergeCell ref="L9:L10"/>
    <mergeCell ref="M9:M10"/>
    <mergeCell ref="N9:N10"/>
    <mergeCell ref="C7:C8"/>
    <mergeCell ref="D7:D8"/>
    <mergeCell ref="E7:E8"/>
    <mergeCell ref="B7:B8"/>
    <mergeCell ref="A7:A8"/>
    <mergeCell ref="B9:B10"/>
    <mergeCell ref="A9:A10"/>
    <mergeCell ref="O7:O8"/>
    <mergeCell ref="O9:O10"/>
    <mergeCell ref="H7:H8"/>
    <mergeCell ref="I7:I8"/>
    <mergeCell ref="J7:J8"/>
    <mergeCell ref="K7:K8"/>
    <mergeCell ref="K9:K10"/>
    <mergeCell ref="L7:L8"/>
    <mergeCell ref="M7:M8"/>
    <mergeCell ref="A1:A3"/>
    <mergeCell ref="B1:O3"/>
    <mergeCell ref="A4:A5"/>
    <mergeCell ref="E4:E5"/>
    <mergeCell ref="F4:G4"/>
    <mergeCell ref="H4:H5"/>
    <mergeCell ref="O4:O5"/>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39BF6-80D1-4916-8C0C-B2A393E63670}">
  <dimension ref="A1:CL19"/>
  <sheetViews>
    <sheetView workbookViewId="0">
      <selection sqref="A1:A3"/>
    </sheetView>
  </sheetViews>
  <sheetFormatPr baseColWidth="10" defaultRowHeight="15"/>
  <cols>
    <col min="1" max="1" width="19" customWidth="1"/>
    <col min="2" max="2" width="18.28515625" customWidth="1"/>
    <col min="3" max="3" width="29.5703125" customWidth="1"/>
    <col min="4" max="4" width="16.5703125" customWidth="1"/>
    <col min="5" max="5" width="18.42578125" customWidth="1"/>
    <col min="8" max="8" width="13.140625" customWidth="1"/>
    <col min="9" max="9" width="14.7109375" customWidth="1"/>
    <col min="10" max="10" width="13.42578125" customWidth="1"/>
    <col min="11" max="11" width="16.7109375" customWidth="1"/>
    <col min="12" max="12" width="14.28515625" customWidth="1"/>
    <col min="13" max="13" width="16.28515625" customWidth="1"/>
    <col min="14" max="14" width="17.42578125" customWidth="1"/>
    <col min="15" max="15" width="16.140625" customWidth="1"/>
  </cols>
  <sheetData>
    <row r="1" spans="1:90">
      <c r="A1" s="185"/>
      <c r="B1" s="391" t="s">
        <v>197</v>
      </c>
      <c r="C1" s="391"/>
      <c r="D1" s="391"/>
      <c r="E1" s="391"/>
      <c r="F1" s="391"/>
      <c r="G1" s="391"/>
      <c r="H1" s="391"/>
      <c r="I1" s="391"/>
      <c r="J1" s="391"/>
      <c r="K1" s="391"/>
      <c r="L1" s="391"/>
      <c r="M1" s="391"/>
      <c r="N1" s="391"/>
      <c r="O1" s="391"/>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row>
    <row r="2" spans="1:90" ht="30.75" customHeight="1">
      <c r="A2" s="185"/>
      <c r="B2" s="391"/>
      <c r="C2" s="391"/>
      <c r="D2" s="391"/>
      <c r="E2" s="391"/>
      <c r="F2" s="391"/>
      <c r="G2" s="391"/>
      <c r="H2" s="391"/>
      <c r="I2" s="391"/>
      <c r="J2" s="391"/>
      <c r="K2" s="391"/>
      <c r="L2" s="391"/>
      <c r="M2" s="391"/>
      <c r="N2" s="391"/>
      <c r="O2" s="391"/>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row>
    <row r="3" spans="1:90" ht="26.25" customHeight="1">
      <c r="A3" s="186"/>
      <c r="B3" s="392"/>
      <c r="C3" s="392"/>
      <c r="D3" s="392"/>
      <c r="E3" s="392"/>
      <c r="F3" s="392"/>
      <c r="G3" s="392"/>
      <c r="H3" s="392"/>
      <c r="I3" s="392"/>
      <c r="J3" s="392"/>
      <c r="K3" s="392"/>
      <c r="L3" s="392"/>
      <c r="M3" s="392"/>
      <c r="N3" s="392"/>
      <c r="O3" s="392"/>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c r="BO3" s="48"/>
      <c r="BP3" s="48"/>
      <c r="BQ3" s="48"/>
      <c r="BR3" s="48"/>
      <c r="BS3" s="48"/>
      <c r="BT3" s="48"/>
      <c r="BU3" s="48"/>
      <c r="BV3" s="48"/>
      <c r="BW3" s="48"/>
      <c r="BX3" s="48"/>
      <c r="BY3" s="48"/>
      <c r="BZ3" s="48"/>
      <c r="CA3" s="48"/>
      <c r="CB3" s="48"/>
      <c r="CC3" s="48"/>
      <c r="CD3" s="48"/>
      <c r="CE3" s="48"/>
      <c r="CF3" s="48"/>
      <c r="CG3" s="48"/>
      <c r="CH3" s="48"/>
      <c r="CI3" s="48"/>
      <c r="CJ3" s="48"/>
      <c r="CK3" s="48"/>
      <c r="CL3" s="48"/>
    </row>
    <row r="4" spans="1:90" s="22" customFormat="1" ht="35.25" customHeight="1">
      <c r="A4" s="400" t="s">
        <v>20</v>
      </c>
      <c r="B4" s="84" t="s">
        <v>1</v>
      </c>
      <c r="C4" s="85" t="s">
        <v>2</v>
      </c>
      <c r="D4" s="86" t="s">
        <v>1</v>
      </c>
      <c r="E4" s="402" t="s">
        <v>3</v>
      </c>
      <c r="F4" s="404" t="s">
        <v>4</v>
      </c>
      <c r="G4" s="405"/>
      <c r="H4" s="402" t="s">
        <v>5</v>
      </c>
      <c r="I4" s="87" t="s">
        <v>6</v>
      </c>
      <c r="J4" s="84" t="s">
        <v>7</v>
      </c>
      <c r="K4" s="87" t="s">
        <v>8</v>
      </c>
      <c r="L4" s="87" t="s">
        <v>7</v>
      </c>
      <c r="M4" s="87" t="s">
        <v>9</v>
      </c>
      <c r="N4" s="88" t="s">
        <v>10</v>
      </c>
      <c r="O4" s="394" t="s">
        <v>11</v>
      </c>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c r="BB4" s="49"/>
      <c r="BC4" s="49"/>
      <c r="BD4" s="49"/>
      <c r="BE4" s="49"/>
      <c r="BF4" s="49"/>
      <c r="BG4" s="49"/>
      <c r="BH4" s="49"/>
      <c r="BI4" s="49"/>
      <c r="BJ4" s="49"/>
      <c r="BK4" s="49"/>
      <c r="BL4" s="49"/>
      <c r="BM4" s="49"/>
      <c r="BN4" s="49"/>
      <c r="BO4" s="49"/>
      <c r="BP4" s="49"/>
      <c r="BQ4" s="49"/>
      <c r="BR4" s="49"/>
      <c r="BS4" s="49"/>
      <c r="BT4" s="49"/>
      <c r="BU4" s="49"/>
      <c r="BV4" s="49"/>
      <c r="BW4" s="49"/>
      <c r="BX4" s="49"/>
      <c r="BY4" s="49"/>
      <c r="BZ4" s="49"/>
      <c r="CA4" s="49"/>
      <c r="CB4" s="49"/>
      <c r="CC4" s="49"/>
      <c r="CD4" s="49"/>
      <c r="CE4" s="49"/>
      <c r="CF4" s="49"/>
      <c r="CG4" s="49"/>
      <c r="CH4" s="49"/>
      <c r="CI4" s="49"/>
      <c r="CJ4" s="49"/>
      <c r="CK4" s="49"/>
      <c r="CL4" s="49"/>
    </row>
    <row r="5" spans="1:90" s="22" customFormat="1" ht="30" customHeight="1">
      <c r="A5" s="401"/>
      <c r="B5" s="86" t="s">
        <v>12</v>
      </c>
      <c r="C5" s="89" t="s">
        <v>13</v>
      </c>
      <c r="D5" s="90" t="s">
        <v>14</v>
      </c>
      <c r="E5" s="403"/>
      <c r="F5" s="90" t="s">
        <v>15</v>
      </c>
      <c r="G5" s="90" t="s">
        <v>16</v>
      </c>
      <c r="H5" s="403"/>
      <c r="I5" s="87" t="s">
        <v>17</v>
      </c>
      <c r="J5" s="84" t="s">
        <v>18</v>
      </c>
      <c r="K5" s="87" t="s">
        <v>19</v>
      </c>
      <c r="L5" s="87" t="s">
        <v>20</v>
      </c>
      <c r="M5" s="87" t="s">
        <v>20</v>
      </c>
      <c r="N5" s="91" t="s">
        <v>21</v>
      </c>
      <c r="O5" s="395"/>
      <c r="P5" s="49"/>
      <c r="Q5" s="49"/>
      <c r="R5" s="49"/>
      <c r="S5" s="49"/>
      <c r="T5" s="49"/>
      <c r="U5" s="49"/>
      <c r="V5" s="49"/>
      <c r="W5" s="49"/>
      <c r="X5" s="49"/>
      <c r="Y5" s="49"/>
      <c r="Z5" s="49"/>
      <c r="AA5" s="49"/>
      <c r="AB5" s="49"/>
      <c r="AC5" s="49"/>
      <c r="AD5" s="49"/>
      <c r="AE5" s="49"/>
      <c r="AF5" s="49"/>
      <c r="AG5" s="49"/>
      <c r="AH5" s="49"/>
      <c r="AI5" s="49"/>
      <c r="AJ5" s="49"/>
      <c r="AK5" s="49"/>
      <c r="AL5" s="49"/>
      <c r="AM5" s="49"/>
      <c r="AN5" s="49"/>
      <c r="AO5" s="49"/>
      <c r="AP5" s="49"/>
      <c r="AQ5" s="49"/>
      <c r="AR5" s="49"/>
      <c r="AS5" s="49"/>
      <c r="AT5" s="49"/>
      <c r="AU5" s="49"/>
      <c r="AV5" s="49"/>
      <c r="AW5" s="49"/>
      <c r="AX5" s="49"/>
      <c r="AY5" s="49"/>
      <c r="AZ5" s="49"/>
      <c r="BA5" s="49"/>
      <c r="BB5" s="49"/>
      <c r="BC5" s="49"/>
      <c r="BD5" s="49"/>
      <c r="BE5" s="49"/>
      <c r="BF5" s="49"/>
      <c r="BG5" s="49"/>
      <c r="BH5" s="49"/>
      <c r="BI5" s="49"/>
      <c r="BJ5" s="49"/>
      <c r="BK5" s="49"/>
      <c r="BL5" s="49"/>
      <c r="BM5" s="49"/>
      <c r="BN5" s="49"/>
      <c r="BO5" s="49"/>
      <c r="BP5" s="49"/>
      <c r="BQ5" s="49"/>
      <c r="BR5" s="49"/>
      <c r="BS5" s="49"/>
      <c r="BT5" s="49"/>
      <c r="BU5" s="49"/>
      <c r="BV5" s="49"/>
      <c r="BW5" s="49"/>
      <c r="BX5" s="49"/>
      <c r="BY5" s="49"/>
      <c r="BZ5" s="49"/>
      <c r="CA5" s="49"/>
      <c r="CB5" s="49"/>
      <c r="CC5" s="49"/>
      <c r="CD5" s="49"/>
      <c r="CE5" s="49"/>
      <c r="CF5" s="49"/>
      <c r="CG5" s="49"/>
      <c r="CH5" s="49"/>
      <c r="CI5" s="49"/>
      <c r="CJ5" s="49"/>
      <c r="CK5" s="49"/>
      <c r="CL5" s="49"/>
    </row>
    <row r="6" spans="1:90" ht="72.75" customHeight="1">
      <c r="A6" s="309" t="s">
        <v>208</v>
      </c>
      <c r="B6" s="309" t="s">
        <v>52</v>
      </c>
      <c r="C6" s="133" t="s">
        <v>209</v>
      </c>
      <c r="D6" s="2" t="s">
        <v>213</v>
      </c>
      <c r="E6" s="6" t="s">
        <v>201</v>
      </c>
      <c r="F6" s="30">
        <v>45689</v>
      </c>
      <c r="G6" s="30">
        <v>45838</v>
      </c>
      <c r="H6" s="6">
        <v>0.2</v>
      </c>
      <c r="I6" s="6"/>
      <c r="J6" s="6">
        <f>+I6*H6</f>
        <v>0</v>
      </c>
      <c r="K6" s="201">
        <v>1</v>
      </c>
      <c r="L6" s="201">
        <f>SUM(J6:J13)*K6</f>
        <v>0</v>
      </c>
      <c r="M6" s="235">
        <f>+L6/K6</f>
        <v>0</v>
      </c>
      <c r="N6" s="212"/>
      <c r="O6" s="214" t="s">
        <v>219</v>
      </c>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c r="BO6" s="48"/>
      <c r="BP6" s="48"/>
      <c r="BQ6" s="48"/>
      <c r="BR6" s="48"/>
      <c r="BS6" s="48"/>
      <c r="BT6" s="48"/>
      <c r="BU6" s="48"/>
      <c r="BV6" s="48"/>
      <c r="BW6" s="48"/>
      <c r="BX6" s="48"/>
      <c r="BY6" s="48"/>
      <c r="BZ6" s="48"/>
      <c r="CA6" s="48"/>
      <c r="CB6" s="48"/>
      <c r="CC6" s="48"/>
      <c r="CD6" s="48"/>
      <c r="CE6" s="48"/>
      <c r="CF6" s="48"/>
      <c r="CG6" s="48"/>
      <c r="CH6" s="48"/>
      <c r="CI6" s="48"/>
      <c r="CJ6" s="48"/>
      <c r="CK6" s="48"/>
      <c r="CL6" s="48"/>
    </row>
    <row r="7" spans="1:90" ht="21.75" customHeight="1">
      <c r="A7" s="309"/>
      <c r="B7" s="309"/>
      <c r="C7" s="414" t="s">
        <v>210</v>
      </c>
      <c r="D7" s="309" t="s">
        <v>213</v>
      </c>
      <c r="E7" s="326" t="s">
        <v>214</v>
      </c>
      <c r="F7" s="30">
        <v>45658</v>
      </c>
      <c r="G7" s="30">
        <v>45777</v>
      </c>
      <c r="H7" s="289">
        <v>0.2</v>
      </c>
      <c r="I7" s="289"/>
      <c r="J7" s="289">
        <f t="shared" ref="J7" si="0">+I7*H7</f>
        <v>0</v>
      </c>
      <c r="K7" s="202"/>
      <c r="L7" s="202"/>
      <c r="M7" s="236"/>
      <c r="N7" s="213"/>
      <c r="O7" s="215"/>
      <c r="P7" s="48"/>
      <c r="Q7" s="48"/>
      <c r="R7" s="48"/>
      <c r="S7" s="48"/>
      <c r="T7" s="48"/>
      <c r="U7" s="48"/>
      <c r="V7" s="48"/>
      <c r="W7" s="48"/>
      <c r="X7" s="48"/>
      <c r="Y7" s="48"/>
      <c r="Z7" s="48"/>
      <c r="AA7" s="48"/>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c r="BB7" s="48"/>
      <c r="BC7" s="48"/>
      <c r="BD7" s="48"/>
      <c r="BE7" s="48"/>
      <c r="BF7" s="48"/>
      <c r="BG7" s="48"/>
      <c r="BH7" s="48"/>
      <c r="BI7" s="48"/>
      <c r="BJ7" s="48"/>
      <c r="BK7" s="48"/>
      <c r="BL7" s="48"/>
      <c r="BM7" s="48"/>
      <c r="BN7" s="48"/>
      <c r="BO7" s="48"/>
      <c r="BP7" s="48"/>
      <c r="BQ7" s="48"/>
      <c r="BR7" s="48"/>
      <c r="BS7" s="48"/>
      <c r="BT7" s="48"/>
      <c r="BU7" s="48"/>
      <c r="BV7" s="48"/>
      <c r="BW7" s="48"/>
      <c r="BX7" s="48"/>
      <c r="BY7" s="48"/>
      <c r="BZ7" s="48"/>
      <c r="CA7" s="48"/>
      <c r="CB7" s="48"/>
      <c r="CC7" s="48"/>
      <c r="CD7" s="48"/>
      <c r="CE7" s="48"/>
      <c r="CF7" s="48"/>
      <c r="CG7" s="48"/>
      <c r="CH7" s="48"/>
      <c r="CI7" s="48"/>
      <c r="CJ7" s="48"/>
      <c r="CK7" s="48"/>
      <c r="CL7" s="48"/>
    </row>
    <row r="8" spans="1:90" ht="24.75" customHeight="1">
      <c r="A8" s="309"/>
      <c r="B8" s="309"/>
      <c r="C8" s="414"/>
      <c r="D8" s="309"/>
      <c r="E8" s="326"/>
      <c r="F8" s="30">
        <v>45778</v>
      </c>
      <c r="G8" s="30">
        <v>45899</v>
      </c>
      <c r="H8" s="290"/>
      <c r="I8" s="290"/>
      <c r="J8" s="290"/>
      <c r="K8" s="202"/>
      <c r="L8" s="202"/>
      <c r="M8" s="236"/>
      <c r="N8" s="213"/>
      <c r="O8" s="215"/>
      <c r="P8" s="48"/>
      <c r="Q8" s="48"/>
      <c r="R8" s="48"/>
      <c r="S8" s="48"/>
      <c r="T8" s="48"/>
      <c r="U8" s="48"/>
      <c r="V8" s="48"/>
      <c r="W8" s="48"/>
      <c r="X8" s="48"/>
      <c r="Y8" s="48"/>
      <c r="Z8" s="48"/>
      <c r="AA8" s="48"/>
      <c r="AB8" s="48"/>
      <c r="AC8" s="48"/>
      <c r="AD8" s="48"/>
      <c r="AE8" s="48"/>
      <c r="AF8" s="48"/>
      <c r="AG8" s="48"/>
      <c r="AH8" s="48"/>
      <c r="AI8" s="48"/>
      <c r="AJ8" s="48"/>
      <c r="AK8" s="48"/>
      <c r="AL8" s="48"/>
      <c r="AM8" s="48"/>
      <c r="AN8" s="48"/>
      <c r="AO8" s="48"/>
      <c r="AP8" s="48"/>
      <c r="AQ8" s="48"/>
      <c r="AR8" s="48"/>
      <c r="AS8" s="48"/>
      <c r="AT8" s="48"/>
      <c r="AU8" s="48"/>
      <c r="AV8" s="48"/>
      <c r="AW8" s="48"/>
      <c r="AX8" s="48"/>
      <c r="AY8" s="48"/>
      <c r="AZ8" s="48"/>
      <c r="BA8" s="48"/>
      <c r="BB8" s="48"/>
      <c r="BC8" s="48"/>
      <c r="BD8" s="48"/>
      <c r="BE8" s="48"/>
      <c r="BF8" s="48"/>
      <c r="BG8" s="48"/>
      <c r="BH8" s="48"/>
      <c r="BI8" s="48"/>
      <c r="BJ8" s="48"/>
      <c r="BK8" s="48"/>
      <c r="BL8" s="48"/>
      <c r="BM8" s="48"/>
      <c r="BN8" s="48"/>
      <c r="BO8" s="48"/>
      <c r="BP8" s="48"/>
      <c r="BQ8" s="48"/>
      <c r="BR8" s="48"/>
      <c r="BS8" s="48"/>
      <c r="BT8" s="48"/>
      <c r="BU8" s="48"/>
      <c r="BV8" s="48"/>
      <c r="BW8" s="48"/>
      <c r="BX8" s="48"/>
      <c r="BY8" s="48"/>
      <c r="BZ8" s="48"/>
      <c r="CA8" s="48"/>
      <c r="CB8" s="48"/>
      <c r="CC8" s="48"/>
      <c r="CD8" s="48"/>
      <c r="CE8" s="48"/>
      <c r="CF8" s="48"/>
      <c r="CG8" s="48"/>
      <c r="CH8" s="48"/>
      <c r="CI8" s="48"/>
      <c r="CJ8" s="48"/>
      <c r="CK8" s="48"/>
      <c r="CL8" s="48"/>
    </row>
    <row r="9" spans="1:90" ht="22.5" customHeight="1">
      <c r="A9" s="309"/>
      <c r="B9" s="309"/>
      <c r="C9" s="414"/>
      <c r="D9" s="309"/>
      <c r="E9" s="326"/>
      <c r="F9" s="52">
        <v>45901</v>
      </c>
      <c r="G9" s="52">
        <v>46022</v>
      </c>
      <c r="H9" s="291"/>
      <c r="I9" s="291"/>
      <c r="J9" s="291"/>
      <c r="K9" s="202"/>
      <c r="L9" s="202"/>
      <c r="M9" s="236"/>
      <c r="N9" s="213"/>
      <c r="O9" s="215"/>
    </row>
    <row r="10" spans="1:90" ht="27" customHeight="1">
      <c r="A10" s="309"/>
      <c r="B10" s="309"/>
      <c r="C10" s="408" t="s">
        <v>215</v>
      </c>
      <c r="D10" s="192" t="s">
        <v>213</v>
      </c>
      <c r="E10" s="289" t="s">
        <v>216</v>
      </c>
      <c r="F10" s="52">
        <v>45658</v>
      </c>
      <c r="G10" s="52">
        <v>45838</v>
      </c>
      <c r="H10" s="410">
        <v>0.2</v>
      </c>
      <c r="I10" s="412"/>
      <c r="J10" s="410">
        <f>+I10*H10</f>
        <v>0</v>
      </c>
      <c r="K10" s="202"/>
      <c r="L10" s="202"/>
      <c r="M10" s="236"/>
      <c r="N10" s="213"/>
      <c r="O10" s="215"/>
    </row>
    <row r="11" spans="1:90" ht="26.25" customHeight="1">
      <c r="A11" s="309"/>
      <c r="B11" s="309"/>
      <c r="C11" s="409"/>
      <c r="D11" s="194"/>
      <c r="E11" s="291"/>
      <c r="F11" s="52">
        <v>45839</v>
      </c>
      <c r="G11" s="52">
        <v>46022</v>
      </c>
      <c r="H11" s="411"/>
      <c r="I11" s="413"/>
      <c r="J11" s="411"/>
      <c r="K11" s="202"/>
      <c r="L11" s="202"/>
      <c r="M11" s="236"/>
      <c r="N11" s="213"/>
      <c r="O11" s="215"/>
    </row>
    <row r="12" spans="1:90" ht="89.25">
      <c r="A12" s="309"/>
      <c r="B12" s="309"/>
      <c r="C12" s="133" t="s">
        <v>211</v>
      </c>
      <c r="D12" s="2" t="s">
        <v>213</v>
      </c>
      <c r="E12" s="6" t="s">
        <v>217</v>
      </c>
      <c r="F12" s="52">
        <v>45931</v>
      </c>
      <c r="G12" s="52">
        <v>46022</v>
      </c>
      <c r="H12" s="53">
        <v>0.2</v>
      </c>
      <c r="I12" s="29"/>
      <c r="J12" s="53">
        <f>+I12*H12</f>
        <v>0</v>
      </c>
      <c r="K12" s="202"/>
      <c r="L12" s="202"/>
      <c r="M12" s="236"/>
      <c r="N12" s="213"/>
      <c r="O12" s="215"/>
    </row>
    <row r="13" spans="1:90" ht="63.75">
      <c r="A13" s="309"/>
      <c r="B13" s="309"/>
      <c r="C13" s="133" t="s">
        <v>212</v>
      </c>
      <c r="D13" s="2" t="s">
        <v>213</v>
      </c>
      <c r="E13" s="6" t="s">
        <v>218</v>
      </c>
      <c r="F13" s="52">
        <v>45931</v>
      </c>
      <c r="G13" s="52">
        <v>46022</v>
      </c>
      <c r="H13" s="53">
        <v>0.2</v>
      </c>
      <c r="I13" s="29"/>
      <c r="J13" s="53">
        <f>+I13*H13</f>
        <v>0</v>
      </c>
      <c r="K13" s="203"/>
      <c r="L13" s="203"/>
      <c r="M13" s="313"/>
      <c r="N13" s="310"/>
      <c r="O13" s="311"/>
    </row>
    <row r="14" spans="1:90">
      <c r="A14" s="390" t="s">
        <v>254</v>
      </c>
      <c r="B14" s="390" t="s">
        <v>79</v>
      </c>
    </row>
    <row r="15" spans="1:90">
      <c r="A15" s="390"/>
      <c r="B15" s="390"/>
    </row>
    <row r="16" spans="1:90">
      <c r="A16" s="390"/>
      <c r="B16" s="390"/>
    </row>
    <row r="17" spans="1:2" ht="30" customHeight="1">
      <c r="A17" s="390"/>
      <c r="B17" s="390"/>
    </row>
    <row r="18" spans="1:2">
      <c r="A18" s="390"/>
      <c r="B18" s="390"/>
    </row>
    <row r="19" spans="1:2">
      <c r="A19" s="390"/>
      <c r="B19" s="390"/>
    </row>
  </sheetData>
  <mergeCells count="28">
    <mergeCell ref="A14:A19"/>
    <mergeCell ref="B14:B19"/>
    <mergeCell ref="J10:J11"/>
    <mergeCell ref="K6:K13"/>
    <mergeCell ref="L6:L13"/>
    <mergeCell ref="B6:B13"/>
    <mergeCell ref="A6:A13"/>
    <mergeCell ref="M6:M13"/>
    <mergeCell ref="N6:N13"/>
    <mergeCell ref="O6:O13"/>
    <mergeCell ref="C10:C11"/>
    <mergeCell ref="D10:D11"/>
    <mergeCell ref="E10:E11"/>
    <mergeCell ref="H7:H9"/>
    <mergeCell ref="H10:H11"/>
    <mergeCell ref="I7:I9"/>
    <mergeCell ref="I10:I11"/>
    <mergeCell ref="J7:J9"/>
    <mergeCell ref="C7:C9"/>
    <mergeCell ref="D7:D9"/>
    <mergeCell ref="E7:E9"/>
    <mergeCell ref="A1:A3"/>
    <mergeCell ref="B1:O3"/>
    <mergeCell ref="A4:A5"/>
    <mergeCell ref="E4:E5"/>
    <mergeCell ref="F4:G4"/>
    <mergeCell ref="H4:H5"/>
    <mergeCell ref="O4:O5"/>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A92E8D-D25A-427C-93A0-183BF801C8B2}">
  <sheetPr>
    <tabColor theme="5" tint="-0.249977111117893"/>
  </sheetPr>
  <dimension ref="A1:CL32"/>
  <sheetViews>
    <sheetView workbookViewId="0">
      <selection activeCell="H13" sqref="H13"/>
    </sheetView>
  </sheetViews>
  <sheetFormatPr baseColWidth="10" defaultRowHeight="15"/>
  <cols>
    <col min="1" max="1" width="21.7109375" customWidth="1"/>
    <col min="2" max="2" width="21" customWidth="1"/>
    <col min="3" max="3" width="33.28515625" customWidth="1"/>
    <col min="4" max="4" width="19.42578125" customWidth="1"/>
    <col min="5" max="5" width="23.85546875" customWidth="1"/>
    <col min="6" max="6" width="14.85546875" customWidth="1"/>
    <col min="7" max="7" width="14.28515625" customWidth="1"/>
    <col min="8" max="8" width="15.5703125" customWidth="1"/>
    <col min="9" max="9" width="16" customWidth="1"/>
    <col min="10" max="10" width="13.5703125" customWidth="1"/>
    <col min="11" max="11" width="15.7109375" customWidth="1"/>
    <col min="12" max="12" width="13.85546875" customWidth="1"/>
    <col min="13" max="13" width="14.85546875" customWidth="1"/>
    <col min="14" max="14" width="17" customWidth="1"/>
    <col min="15" max="15" width="15" customWidth="1"/>
  </cols>
  <sheetData>
    <row r="1" spans="1:90">
      <c r="A1" s="185"/>
      <c r="B1" s="391" t="s">
        <v>197</v>
      </c>
      <c r="C1" s="391"/>
      <c r="D1" s="391"/>
      <c r="E1" s="391"/>
      <c r="F1" s="391"/>
      <c r="G1" s="391"/>
      <c r="H1" s="391"/>
      <c r="I1" s="391"/>
      <c r="J1" s="391"/>
      <c r="K1" s="391"/>
      <c r="L1" s="391"/>
      <c r="M1" s="391"/>
      <c r="N1" s="391"/>
      <c r="O1" s="391"/>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row>
    <row r="2" spans="1:90" ht="30.75" customHeight="1">
      <c r="A2" s="185"/>
      <c r="B2" s="391"/>
      <c r="C2" s="391"/>
      <c r="D2" s="391"/>
      <c r="E2" s="391"/>
      <c r="F2" s="391"/>
      <c r="G2" s="391"/>
      <c r="H2" s="391"/>
      <c r="I2" s="391"/>
      <c r="J2" s="391"/>
      <c r="K2" s="391"/>
      <c r="L2" s="391"/>
      <c r="M2" s="391"/>
      <c r="N2" s="391"/>
      <c r="O2" s="391"/>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row>
    <row r="3" spans="1:90" ht="26.25" customHeight="1">
      <c r="A3" s="186"/>
      <c r="B3" s="392"/>
      <c r="C3" s="392"/>
      <c r="D3" s="392"/>
      <c r="E3" s="392"/>
      <c r="F3" s="392"/>
      <c r="G3" s="392"/>
      <c r="H3" s="392"/>
      <c r="I3" s="392"/>
      <c r="J3" s="392"/>
      <c r="K3" s="392"/>
      <c r="L3" s="392"/>
      <c r="M3" s="392"/>
      <c r="N3" s="392"/>
      <c r="O3" s="392"/>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c r="BO3" s="48"/>
      <c r="BP3" s="48"/>
      <c r="BQ3" s="48"/>
      <c r="BR3" s="48"/>
      <c r="BS3" s="48"/>
      <c r="BT3" s="48"/>
      <c r="BU3" s="48"/>
      <c r="BV3" s="48"/>
      <c r="BW3" s="48"/>
      <c r="BX3" s="48"/>
      <c r="BY3" s="48"/>
      <c r="BZ3" s="48"/>
      <c r="CA3" s="48"/>
      <c r="CB3" s="48"/>
      <c r="CC3" s="48"/>
      <c r="CD3" s="48"/>
      <c r="CE3" s="48"/>
      <c r="CF3" s="48"/>
      <c r="CG3" s="48"/>
      <c r="CH3" s="48"/>
      <c r="CI3" s="48"/>
      <c r="CJ3" s="48"/>
      <c r="CK3" s="48"/>
      <c r="CL3" s="48"/>
    </row>
    <row r="4" spans="1:90" s="22" customFormat="1" ht="35.25" customHeight="1">
      <c r="A4" s="400" t="s">
        <v>20</v>
      </c>
      <c r="B4" s="84" t="s">
        <v>1</v>
      </c>
      <c r="C4" s="85" t="s">
        <v>2</v>
      </c>
      <c r="D4" s="86" t="s">
        <v>1</v>
      </c>
      <c r="E4" s="402" t="s">
        <v>3</v>
      </c>
      <c r="F4" s="404" t="s">
        <v>4</v>
      </c>
      <c r="G4" s="405"/>
      <c r="H4" s="402" t="s">
        <v>5</v>
      </c>
      <c r="I4" s="87" t="s">
        <v>6</v>
      </c>
      <c r="J4" s="84" t="s">
        <v>7</v>
      </c>
      <c r="K4" s="87" t="s">
        <v>8</v>
      </c>
      <c r="L4" s="87" t="s">
        <v>7</v>
      </c>
      <c r="M4" s="87" t="s">
        <v>9</v>
      </c>
      <c r="N4" s="88" t="s">
        <v>10</v>
      </c>
      <c r="O4" s="394" t="s">
        <v>11</v>
      </c>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c r="BB4" s="49"/>
      <c r="BC4" s="49"/>
      <c r="BD4" s="49"/>
      <c r="BE4" s="49"/>
      <c r="BF4" s="49"/>
      <c r="BG4" s="49"/>
      <c r="BH4" s="49"/>
      <c r="BI4" s="49"/>
      <c r="BJ4" s="49"/>
      <c r="BK4" s="49"/>
      <c r="BL4" s="49"/>
      <c r="BM4" s="49"/>
      <c r="BN4" s="49"/>
      <c r="BO4" s="49"/>
      <c r="BP4" s="49"/>
      <c r="BQ4" s="49"/>
      <c r="BR4" s="49"/>
      <c r="BS4" s="49"/>
      <c r="BT4" s="49"/>
      <c r="BU4" s="49"/>
      <c r="BV4" s="49"/>
      <c r="BW4" s="49"/>
      <c r="BX4" s="49"/>
      <c r="BY4" s="49"/>
      <c r="BZ4" s="49"/>
      <c r="CA4" s="49"/>
      <c r="CB4" s="49"/>
      <c r="CC4" s="49"/>
      <c r="CD4" s="49"/>
      <c r="CE4" s="49"/>
      <c r="CF4" s="49"/>
      <c r="CG4" s="49"/>
      <c r="CH4" s="49"/>
      <c r="CI4" s="49"/>
      <c r="CJ4" s="49"/>
      <c r="CK4" s="49"/>
      <c r="CL4" s="49"/>
    </row>
    <row r="5" spans="1:90" s="22" customFormat="1" ht="30" customHeight="1">
      <c r="A5" s="401"/>
      <c r="B5" s="86" t="s">
        <v>12</v>
      </c>
      <c r="C5" s="89" t="s">
        <v>13</v>
      </c>
      <c r="D5" s="90" t="s">
        <v>14</v>
      </c>
      <c r="E5" s="403"/>
      <c r="F5" s="90" t="s">
        <v>15</v>
      </c>
      <c r="G5" s="90" t="s">
        <v>16</v>
      </c>
      <c r="H5" s="403"/>
      <c r="I5" s="87" t="s">
        <v>17</v>
      </c>
      <c r="J5" s="84" t="s">
        <v>18</v>
      </c>
      <c r="K5" s="87" t="s">
        <v>19</v>
      </c>
      <c r="L5" s="87" t="s">
        <v>20</v>
      </c>
      <c r="M5" s="87" t="s">
        <v>20</v>
      </c>
      <c r="N5" s="91" t="s">
        <v>21</v>
      </c>
      <c r="O5" s="395"/>
      <c r="P5" s="49"/>
      <c r="Q5" s="49"/>
      <c r="R5" s="49"/>
      <c r="S5" s="49"/>
      <c r="T5" s="49"/>
      <c r="U5" s="49"/>
      <c r="V5" s="49"/>
      <c r="W5" s="49"/>
      <c r="X5" s="49"/>
      <c r="Y5" s="49"/>
      <c r="Z5" s="49"/>
      <c r="AA5" s="49"/>
      <c r="AB5" s="49"/>
      <c r="AC5" s="49"/>
      <c r="AD5" s="49"/>
      <c r="AE5" s="49"/>
      <c r="AF5" s="49"/>
      <c r="AG5" s="49"/>
      <c r="AH5" s="49"/>
      <c r="AI5" s="49"/>
      <c r="AJ5" s="49"/>
      <c r="AK5" s="49"/>
      <c r="AL5" s="49"/>
      <c r="AM5" s="49"/>
      <c r="AN5" s="49"/>
      <c r="AO5" s="49"/>
      <c r="AP5" s="49"/>
      <c r="AQ5" s="49"/>
      <c r="AR5" s="49"/>
      <c r="AS5" s="49"/>
      <c r="AT5" s="49"/>
      <c r="AU5" s="49"/>
      <c r="AV5" s="49"/>
      <c r="AW5" s="49"/>
      <c r="AX5" s="49"/>
      <c r="AY5" s="49"/>
      <c r="AZ5" s="49"/>
      <c r="BA5" s="49"/>
      <c r="BB5" s="49"/>
      <c r="BC5" s="49"/>
      <c r="BD5" s="49"/>
      <c r="BE5" s="49"/>
      <c r="BF5" s="49"/>
      <c r="BG5" s="49"/>
      <c r="BH5" s="49"/>
      <c r="BI5" s="49"/>
      <c r="BJ5" s="49"/>
      <c r="BK5" s="49"/>
      <c r="BL5" s="49"/>
      <c r="BM5" s="49"/>
      <c r="BN5" s="49"/>
      <c r="BO5" s="49"/>
      <c r="BP5" s="49"/>
      <c r="BQ5" s="49"/>
      <c r="BR5" s="49"/>
      <c r="BS5" s="49"/>
      <c r="BT5" s="49"/>
      <c r="BU5" s="49"/>
      <c r="BV5" s="49"/>
      <c r="BW5" s="49"/>
      <c r="BX5" s="49"/>
      <c r="BY5" s="49"/>
      <c r="BZ5" s="49"/>
      <c r="CA5" s="49"/>
      <c r="CB5" s="49"/>
      <c r="CC5" s="49"/>
      <c r="CD5" s="49"/>
      <c r="CE5" s="49"/>
      <c r="CF5" s="49"/>
      <c r="CG5" s="49"/>
      <c r="CH5" s="49"/>
      <c r="CI5" s="49"/>
      <c r="CJ5" s="49"/>
      <c r="CK5" s="49"/>
      <c r="CL5" s="49"/>
    </row>
    <row r="6" spans="1:90" s="57" customFormat="1" ht="63.75" customHeight="1">
      <c r="A6" s="417" t="s">
        <v>236</v>
      </c>
      <c r="B6" s="60" t="s">
        <v>22</v>
      </c>
      <c r="C6" s="68" t="s">
        <v>237</v>
      </c>
      <c r="D6" s="60" t="s">
        <v>89</v>
      </c>
      <c r="E6" s="60" t="s">
        <v>238</v>
      </c>
      <c r="F6" s="58">
        <v>45748</v>
      </c>
      <c r="G6" s="61" t="s">
        <v>239</v>
      </c>
      <c r="H6" s="59">
        <v>0.25</v>
      </c>
      <c r="I6" s="154">
        <v>0</v>
      </c>
      <c r="J6" s="59">
        <f>+I6*H6</f>
        <v>0</v>
      </c>
      <c r="K6" s="419">
        <v>0.7</v>
      </c>
      <c r="L6" s="427">
        <f>SUM(J6:J9)*K6</f>
        <v>0.52499999999999991</v>
      </c>
      <c r="M6" s="419">
        <f>+L6/K6</f>
        <v>0.74999999999999989</v>
      </c>
      <c r="N6" s="430"/>
      <c r="O6" s="424" t="s">
        <v>245</v>
      </c>
    </row>
    <row r="7" spans="1:90" s="67" customFormat="1" ht="38.25">
      <c r="A7" s="417"/>
      <c r="B7" s="60" t="s">
        <v>241</v>
      </c>
      <c r="C7" s="68" t="s">
        <v>240</v>
      </c>
      <c r="D7" s="61" t="s">
        <v>213</v>
      </c>
      <c r="E7" s="60" t="s">
        <v>238</v>
      </c>
      <c r="F7" s="58">
        <v>45748</v>
      </c>
      <c r="G7" s="58">
        <v>45838</v>
      </c>
      <c r="H7" s="59">
        <v>0.25</v>
      </c>
      <c r="I7" s="154">
        <v>1</v>
      </c>
      <c r="J7" s="59">
        <f t="shared" ref="J7:J10" si="0">+I7*H7</f>
        <v>0.25</v>
      </c>
      <c r="K7" s="420"/>
      <c r="L7" s="428"/>
      <c r="M7" s="420"/>
      <c r="N7" s="428"/>
      <c r="O7" s="425"/>
    </row>
    <row r="8" spans="1:90" s="62" customFormat="1" ht="102">
      <c r="A8" s="417"/>
      <c r="B8" s="60" t="s">
        <v>244</v>
      </c>
      <c r="C8" s="68" t="s">
        <v>242</v>
      </c>
      <c r="D8" s="60" t="s">
        <v>50</v>
      </c>
      <c r="E8" s="60" t="s">
        <v>238</v>
      </c>
      <c r="F8" s="93">
        <v>45839</v>
      </c>
      <c r="G8" s="93">
        <v>45930</v>
      </c>
      <c r="H8" s="82">
        <v>0.25</v>
      </c>
      <c r="I8" s="155">
        <v>1</v>
      </c>
      <c r="J8" s="59">
        <f t="shared" si="0"/>
        <v>0.25</v>
      </c>
      <c r="K8" s="420"/>
      <c r="L8" s="428"/>
      <c r="M8" s="420"/>
      <c r="N8" s="428"/>
      <c r="O8" s="425"/>
    </row>
    <row r="9" spans="1:90" s="62" customFormat="1" ht="38.25">
      <c r="A9" s="417"/>
      <c r="B9" s="60" t="s">
        <v>241</v>
      </c>
      <c r="C9" s="68" t="s">
        <v>243</v>
      </c>
      <c r="D9" s="60" t="s">
        <v>213</v>
      </c>
      <c r="E9" s="60" t="s">
        <v>238</v>
      </c>
      <c r="F9" s="93">
        <v>45839</v>
      </c>
      <c r="G9" s="93">
        <v>45930</v>
      </c>
      <c r="H9" s="82">
        <v>0.25</v>
      </c>
      <c r="I9" s="155">
        <v>1</v>
      </c>
      <c r="J9" s="59">
        <f t="shared" si="0"/>
        <v>0.25</v>
      </c>
      <c r="K9" s="421"/>
      <c r="L9" s="429"/>
      <c r="M9" s="421"/>
      <c r="N9" s="429"/>
      <c r="O9" s="426"/>
    </row>
    <row r="10" spans="1:90" s="62" customFormat="1" ht="30" customHeight="1">
      <c r="A10" s="417" t="s">
        <v>346</v>
      </c>
      <c r="B10" s="417" t="s">
        <v>344</v>
      </c>
      <c r="C10" s="423" t="s">
        <v>345</v>
      </c>
      <c r="D10" s="417" t="s">
        <v>213</v>
      </c>
      <c r="E10" s="417" t="s">
        <v>349</v>
      </c>
      <c r="F10" s="93">
        <v>45689</v>
      </c>
      <c r="G10" s="93">
        <v>45777</v>
      </c>
      <c r="H10" s="418">
        <v>1</v>
      </c>
      <c r="I10" s="418">
        <v>0</v>
      </c>
      <c r="J10" s="419">
        <f t="shared" si="0"/>
        <v>0</v>
      </c>
      <c r="K10" s="415">
        <v>0.3</v>
      </c>
      <c r="L10" s="422">
        <f>SUM(J10)*K10</f>
        <v>0</v>
      </c>
      <c r="M10" s="415">
        <f>+L10/K10</f>
        <v>0</v>
      </c>
      <c r="N10" s="416"/>
      <c r="O10" s="417" t="s">
        <v>350</v>
      </c>
    </row>
    <row r="11" spans="1:90" s="62" customFormat="1" ht="30" customHeight="1">
      <c r="A11" s="417"/>
      <c r="B11" s="417"/>
      <c r="C11" s="423"/>
      <c r="D11" s="417"/>
      <c r="E11" s="417"/>
      <c r="F11" s="93">
        <v>45778</v>
      </c>
      <c r="G11" s="93">
        <v>45899</v>
      </c>
      <c r="H11" s="418"/>
      <c r="I11" s="418"/>
      <c r="J11" s="420"/>
      <c r="K11" s="415"/>
      <c r="L11" s="416"/>
      <c r="M11" s="415"/>
      <c r="N11" s="416"/>
      <c r="O11" s="417"/>
    </row>
    <row r="12" spans="1:90" s="62" customFormat="1" ht="29.25" customHeight="1">
      <c r="A12" s="417"/>
      <c r="B12" s="417"/>
      <c r="C12" s="423"/>
      <c r="D12" s="417"/>
      <c r="E12" s="417"/>
      <c r="F12" s="93">
        <v>45901</v>
      </c>
      <c r="G12" s="93">
        <v>46022</v>
      </c>
      <c r="H12" s="418"/>
      <c r="I12" s="418"/>
      <c r="J12" s="421"/>
      <c r="K12" s="415"/>
      <c r="L12" s="416"/>
      <c r="M12" s="415"/>
      <c r="N12" s="416"/>
      <c r="O12" s="417"/>
    </row>
    <row r="13" spans="1:90" s="57" customFormat="1" ht="12.75">
      <c r="M13" s="169">
        <f>SUM(M6:M12)</f>
        <v>0.74999999999999989</v>
      </c>
    </row>
    <row r="14" spans="1:90" s="57" customFormat="1" ht="12.75"/>
    <row r="15" spans="1:90" s="57" customFormat="1" ht="12.75"/>
    <row r="16" spans="1:90" s="57" customFormat="1" ht="12.75"/>
    <row r="17" spans="2:2" s="57" customFormat="1" ht="25.5">
      <c r="B17" s="94" t="s">
        <v>246</v>
      </c>
    </row>
    <row r="18" spans="2:2" s="57" customFormat="1" ht="12.75"/>
    <row r="19" spans="2:2" s="57" customFormat="1" ht="12.75"/>
    <row r="20" spans="2:2" s="57" customFormat="1" ht="12.75"/>
    <row r="21" spans="2:2" s="57" customFormat="1" ht="12.75"/>
    <row r="22" spans="2:2" s="57" customFormat="1" ht="12.75"/>
    <row r="23" spans="2:2" s="57" customFormat="1" ht="12.75"/>
    <row r="24" spans="2:2" s="57" customFormat="1" ht="12.75"/>
    <row r="25" spans="2:2" s="57" customFormat="1" ht="12.75"/>
    <row r="26" spans="2:2" s="57" customFormat="1" ht="12.75"/>
    <row r="27" spans="2:2" s="57" customFormat="1" ht="12.75"/>
    <row r="28" spans="2:2" s="57" customFormat="1" ht="12.75"/>
    <row r="29" spans="2:2" s="57" customFormat="1" ht="12.75"/>
    <row r="30" spans="2:2" s="57" customFormat="1" ht="12.75"/>
    <row r="31" spans="2:2" s="57" customFormat="1" ht="12.75"/>
    <row r="32" spans="2:2" s="57" customFormat="1" ht="12.75"/>
  </sheetData>
  <mergeCells count="26">
    <mergeCell ref="O6:O9"/>
    <mergeCell ref="A6:A9"/>
    <mergeCell ref="K6:K9"/>
    <mergeCell ref="L6:L9"/>
    <mergeCell ref="M6:M9"/>
    <mergeCell ref="N6:N9"/>
    <mergeCell ref="A1:A3"/>
    <mergeCell ref="B1:O3"/>
    <mergeCell ref="A4:A5"/>
    <mergeCell ref="E4:E5"/>
    <mergeCell ref="F4:G4"/>
    <mergeCell ref="H4:H5"/>
    <mergeCell ref="O4:O5"/>
    <mergeCell ref="C10:C12"/>
    <mergeCell ref="D10:D12"/>
    <mergeCell ref="E10:E12"/>
    <mergeCell ref="B10:B12"/>
    <mergeCell ref="A10:A12"/>
    <mergeCell ref="M10:M12"/>
    <mergeCell ref="N10:N12"/>
    <mergeCell ref="O10:O12"/>
    <mergeCell ref="H10:H12"/>
    <mergeCell ref="I10:I12"/>
    <mergeCell ref="J10:J12"/>
    <mergeCell ref="K10:K12"/>
    <mergeCell ref="L10:L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21</vt:i4>
      </vt:variant>
    </vt:vector>
  </HeadingPairs>
  <TitlesOfParts>
    <vt:vector size="21" baseType="lpstr">
      <vt:lpstr>Hoja1</vt:lpstr>
      <vt:lpstr>Control de cambios</vt:lpstr>
      <vt:lpstr>PTEP</vt:lpstr>
      <vt:lpstr>1. GESTIÓN DEL RIESGO</vt:lpstr>
      <vt:lpstr>1.1. Riesgos de corrupción</vt:lpstr>
      <vt:lpstr>1.2. Riesgos para la integridad</vt:lpstr>
      <vt:lpstr>1.3. LAFT - FPADM</vt:lpstr>
      <vt:lpstr>1.4. Canales de denuncia</vt:lpstr>
      <vt:lpstr>1.5. Debida diligencia</vt:lpstr>
      <vt:lpstr>2. REDES Y ARTICULACIÓN</vt:lpstr>
      <vt:lpstr>2.1. Redes internas</vt:lpstr>
      <vt:lpstr>2.2. Redes externas</vt:lpstr>
      <vt:lpstr>3. LEGALIDAD Y ESTADO ABIERTO</vt:lpstr>
      <vt:lpstr>3.1. AIPT</vt:lpstr>
      <vt:lpstr>3.2. PCC y RCC</vt:lpstr>
      <vt:lpstr>3.3. Integridad en el SP</vt:lpstr>
      <vt:lpstr>4. INICIATIVAS ADICIONALES</vt:lpstr>
      <vt:lpstr>4.1.Racionalización de trámites</vt:lpstr>
      <vt:lpstr>4.2. Relacionamiento Ciudadano</vt:lpstr>
      <vt:lpstr>4.3. Conflicto de Intereses</vt:lpstr>
      <vt:lpstr>5. FORMACIÓN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Alicia Rubio Leon</dc:creator>
  <cp:lastModifiedBy>Carmen Alicia Rubio Leon</cp:lastModifiedBy>
  <dcterms:created xsi:type="dcterms:W3CDTF">2025-01-20T13:11:25Z</dcterms:created>
  <dcterms:modified xsi:type="dcterms:W3CDTF">2025-04-10T14:12:28Z</dcterms:modified>
</cp:coreProperties>
</file>